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loppl\Documents_C\Lasketiir_võistlused\"/>
    </mc:Choice>
  </mc:AlternateContent>
  <xr:revisionPtr revIDLastSave="0" documentId="13_ncr:1_{2E8C66C1-D62A-43D4-A33F-89DBE88C89A5}" xr6:coauthVersionLast="47" xr6:coauthVersionMax="47" xr10:uidLastSave="{00000000-0000-0000-0000-000000000000}"/>
  <bookViews>
    <workbookView xWindow="-90" yWindow="0" windowWidth="9780" windowHeight="10170" tabRatio="935" firstSheet="1" activeTab="1" xr2:uid="{00000000-000D-0000-FFFF-FFFF00000000}"/>
  </bookViews>
  <sheets>
    <sheet name="Naised püss " sheetId="10" r:id="rId1"/>
    <sheet name="Mehed püss " sheetId="1" r:id="rId2"/>
    <sheet name="Naised püstol" sheetId="12" r:id="rId3"/>
    <sheet name="Mehed püstol " sheetId="11" r:id="rId4"/>
    <sheet name="20 l toelt" sheetId="19" r:id="rId5"/>
    <sheet name="Kohtunikud ja toetajad" sheetId="18" r:id="rId6"/>
  </sheets>
  <definedNames>
    <definedName name="_xlnm._FilterDatabase" localSheetId="4" hidden="1">'20 l toelt'!$B$18:$H$45</definedName>
    <definedName name="okjb" localSheetId="1">'Mehed püss '!$A$1:$J$32</definedName>
    <definedName name="okjb" localSheetId="3">'Mehed püstol '!$A$1:$J$26</definedName>
    <definedName name="_xlnm.Print_Area" localSheetId="1">'Mehed püss '!$A$1:$K$39</definedName>
    <definedName name="_xlnm.Print_Area" localSheetId="3">'Mehed püstol '!$A$1:$K$49</definedName>
    <definedName name="_xlnm.Print_Area" localSheetId="0">'Naised püss '!$A$1:$K$42</definedName>
    <definedName name="_xlnm.Print_Area" localSheetId="2">'Naised püstol'!$A$1:$K$31</definedName>
    <definedName name="wertklöä" localSheetId="1">'Mehed püss '!$A$1:$J$34</definedName>
    <definedName name="wertklöä" localSheetId="3">'Mehed püstol 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9" l="1"/>
  <c r="G36" i="19"/>
  <c r="G29" i="19"/>
  <c r="I25" i="10"/>
  <c r="J25" i="10" s="1"/>
  <c r="K15" i="10"/>
  <c r="L15" i="10" s="1"/>
  <c r="I38" i="1"/>
  <c r="J38" i="1" s="1"/>
  <c r="K18" i="1"/>
  <c r="L18" i="1" s="1"/>
  <c r="K26" i="1"/>
  <c r="L26" i="1" s="1"/>
  <c r="K25" i="12"/>
  <c r="L25" i="12" s="1"/>
  <c r="K24" i="12"/>
  <c r="L24" i="12" s="1"/>
  <c r="K23" i="12"/>
  <c r="L23" i="12" s="1"/>
  <c r="K22" i="12"/>
  <c r="L22" i="12" s="1"/>
  <c r="K21" i="12"/>
  <c r="L21" i="12" s="1"/>
  <c r="K20" i="12"/>
  <c r="L20" i="12" s="1"/>
  <c r="L19" i="12"/>
  <c r="K19" i="12"/>
  <c r="K18" i="12"/>
  <c r="L18" i="12" s="1"/>
  <c r="K17" i="12"/>
  <c r="L17" i="12" s="1"/>
  <c r="K16" i="12"/>
  <c r="L16" i="12" s="1"/>
  <c r="K15" i="12"/>
  <c r="L15" i="12" s="1"/>
  <c r="K14" i="12"/>
  <c r="L14" i="12" s="1"/>
  <c r="L13" i="12"/>
  <c r="K13" i="12"/>
  <c r="K12" i="12"/>
  <c r="L12" i="12" s="1"/>
  <c r="K11" i="12"/>
  <c r="L11" i="12" s="1"/>
  <c r="K10" i="12"/>
  <c r="L10" i="12" s="1"/>
  <c r="K9" i="12"/>
  <c r="L9" i="12" s="1"/>
  <c r="K21" i="11"/>
  <c r="L21" i="11" s="1"/>
  <c r="K11" i="11"/>
  <c r="L11" i="11" s="1"/>
  <c r="I46" i="11"/>
  <c r="J46" i="11" s="1"/>
  <c r="I47" i="11"/>
  <c r="J47" i="11" s="1"/>
  <c r="G48" i="1"/>
  <c r="K10" i="11"/>
  <c r="L10" i="11"/>
  <c r="K12" i="11"/>
  <c r="L12" i="11" s="1"/>
  <c r="K13" i="11"/>
  <c r="L13" i="11" s="1"/>
  <c r="K14" i="11"/>
  <c r="L14" i="11" s="1"/>
  <c r="K15" i="11"/>
  <c r="L15" i="11" s="1"/>
  <c r="K16" i="11"/>
  <c r="L16" i="11" s="1"/>
  <c r="K17" i="11"/>
  <c r="L17" i="11" s="1"/>
  <c r="K18" i="11"/>
  <c r="L18" i="11" s="1"/>
  <c r="K19" i="11"/>
  <c r="L19" i="11" s="1"/>
  <c r="K20" i="11"/>
  <c r="L20" i="11" s="1"/>
  <c r="K22" i="11"/>
  <c r="L22" i="11"/>
  <c r="K23" i="11"/>
  <c r="L23" i="11" s="1"/>
  <c r="K24" i="11"/>
  <c r="L24" i="11" s="1"/>
  <c r="K25" i="11"/>
  <c r="L25" i="11" s="1"/>
  <c r="K26" i="11"/>
  <c r="L26" i="11" s="1"/>
  <c r="K27" i="11"/>
  <c r="L27" i="11"/>
  <c r="K28" i="11"/>
  <c r="L28" i="11" s="1"/>
  <c r="K29" i="11"/>
  <c r="L29" i="11" s="1"/>
  <c r="K30" i="11"/>
  <c r="L30" i="11" s="1"/>
  <c r="K31" i="11"/>
  <c r="L31" i="11" s="1"/>
  <c r="K32" i="11"/>
  <c r="L32" i="11" s="1"/>
  <c r="K33" i="11"/>
  <c r="L33" i="11" s="1"/>
  <c r="K34" i="11"/>
  <c r="L34" i="11"/>
  <c r="K35" i="11"/>
  <c r="L35" i="11" s="1"/>
  <c r="K36" i="11"/>
  <c r="L36" i="11" s="1"/>
  <c r="K37" i="11"/>
  <c r="L37" i="11" s="1"/>
  <c r="K38" i="11"/>
  <c r="L38" i="11" s="1"/>
  <c r="K39" i="11"/>
  <c r="L39" i="11" s="1"/>
  <c r="K40" i="11"/>
  <c r="L40" i="11" s="1"/>
  <c r="K9" i="1"/>
  <c r="L9" i="1" s="1"/>
  <c r="I36" i="12"/>
  <c r="J36" i="12" s="1"/>
  <c r="K27" i="1"/>
  <c r="L27" i="1" s="1"/>
  <c r="G35" i="19"/>
  <c r="K21" i="1"/>
  <c r="L21" i="1" s="1"/>
  <c r="L31" i="1"/>
  <c r="K14" i="10"/>
  <c r="L14" i="10" s="1"/>
  <c r="K13" i="10"/>
  <c r="L13" i="10" s="1"/>
  <c r="G58" i="11"/>
  <c r="K9" i="11"/>
  <c r="L9" i="11" s="1"/>
  <c r="G35" i="10"/>
  <c r="I22" i="10"/>
  <c r="J22" i="10" s="1"/>
  <c r="I40" i="1"/>
  <c r="J40" i="1" s="1"/>
  <c r="G56" i="11"/>
  <c r="G57" i="11"/>
  <c r="I48" i="11"/>
  <c r="J48" i="11" s="1"/>
  <c r="I35" i="12"/>
  <c r="I26" i="10"/>
  <c r="G39" i="10"/>
  <c r="G36" i="10"/>
  <c r="G38" i="10"/>
  <c r="G21" i="19"/>
  <c r="G23" i="19"/>
  <c r="G24" i="19"/>
  <c r="G30" i="19"/>
  <c r="G31" i="19"/>
  <c r="G33" i="19"/>
  <c r="G9" i="19"/>
  <c r="G13" i="19"/>
  <c r="G19" i="19"/>
  <c r="G32" i="19"/>
  <c r="G27" i="19"/>
  <c r="K12" i="10" l="1"/>
  <c r="L12" i="10" s="1"/>
  <c r="K20" i="1"/>
  <c r="L20" i="1" s="1"/>
  <c r="K24" i="1"/>
  <c r="L24" i="1" s="1"/>
  <c r="G46" i="1"/>
  <c r="H46" i="1" s="1"/>
  <c r="G47" i="1"/>
  <c r="G26" i="19"/>
  <c r="G22" i="19"/>
  <c r="G37" i="19"/>
  <c r="G28" i="19"/>
  <c r="G34" i="19"/>
  <c r="G10" i="19"/>
  <c r="G11" i="19"/>
  <c r="G12" i="19"/>
  <c r="I32" i="12"/>
  <c r="J32" i="12" s="1"/>
  <c r="J35" i="12"/>
  <c r="I34" i="12"/>
  <c r="J34" i="12" s="1"/>
  <c r="I33" i="12"/>
  <c r="J33" i="12" s="1"/>
  <c r="L27" i="12"/>
  <c r="K23" i="1"/>
  <c r="L23" i="1" s="1"/>
  <c r="J26" i="10"/>
  <c r="I24" i="10"/>
  <c r="J24" i="10" s="1"/>
  <c r="I23" i="10"/>
  <c r="J23" i="10" s="1"/>
  <c r="I27" i="10"/>
  <c r="J27" i="10" s="1"/>
  <c r="I29" i="10"/>
  <c r="J29" i="10" s="1"/>
  <c r="I21" i="10"/>
  <c r="J21" i="10" s="1"/>
  <c r="I28" i="10"/>
  <c r="J28" i="10" s="1"/>
  <c r="G55" i="11"/>
  <c r="G44" i="12"/>
  <c r="G43" i="12"/>
  <c r="I35" i="1"/>
  <c r="J35" i="1" s="1"/>
  <c r="I39" i="1"/>
  <c r="J39" i="1" s="1"/>
  <c r="I36" i="1"/>
  <c r="J36" i="1" s="1"/>
  <c r="K19" i="1"/>
  <c r="L19" i="1" s="1"/>
  <c r="K11" i="10"/>
  <c r="L11" i="10" s="1"/>
  <c r="G42" i="12"/>
  <c r="H47" i="1" l="1"/>
  <c r="G37" i="10"/>
  <c r="K10" i="1"/>
  <c r="L10" i="1" s="1"/>
  <c r="K14" i="1"/>
  <c r="L14" i="1" s="1"/>
  <c r="K15" i="1" l="1"/>
  <c r="L15" i="1" s="1"/>
  <c r="L26" i="12"/>
  <c r="I31" i="12"/>
  <c r="J31" i="12" s="1"/>
  <c r="K22" i="1"/>
  <c r="L22" i="1" s="1"/>
  <c r="K17" i="1"/>
  <c r="L17" i="1" s="1"/>
  <c r="G25" i="19" l="1"/>
  <c r="G20" i="19"/>
  <c r="K13" i="1"/>
  <c r="L13" i="1" s="1"/>
  <c r="K25" i="1"/>
  <c r="L25" i="1" s="1"/>
  <c r="K11" i="1"/>
  <c r="L11" i="1" s="1"/>
  <c r="K12" i="1"/>
  <c r="L12" i="1" s="1"/>
  <c r="K16" i="1"/>
  <c r="L16" i="1" s="1"/>
  <c r="I37" i="1"/>
  <c r="J37" i="1" s="1"/>
  <c r="I34" i="1"/>
  <c r="J34" i="1" s="1"/>
  <c r="K9" i="10"/>
  <c r="L9" i="10" s="1"/>
  <c r="K10" i="10"/>
  <c r="L10" i="10" s="1"/>
  <c r="I49" i="11"/>
  <c r="J49" i="11" s="1"/>
</calcChain>
</file>

<file path=xl/sharedStrings.xml><?xml version="1.0" encoding="utf-8"?>
<sst xmlns="http://schemas.openxmlformats.org/spreadsheetml/2006/main" count="632" uniqueCount="194">
  <si>
    <t>ÕHKRELVADEST LASKMISES</t>
  </si>
  <si>
    <t>Koht</t>
  </si>
  <si>
    <t>Nimi</t>
  </si>
  <si>
    <t>Sünd.</t>
  </si>
  <si>
    <t>Klubi</t>
  </si>
  <si>
    <t>Seeriad</t>
  </si>
  <si>
    <t>Kokku</t>
  </si>
  <si>
    <t>Klass</t>
  </si>
  <si>
    <t>I</t>
  </si>
  <si>
    <t>II</t>
  </si>
  <si>
    <t>III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</si>
  <si>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</si>
  <si>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</si>
  <si>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</si>
  <si>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</si>
  <si>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</si>
  <si>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</si>
  <si>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</si>
  <si>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</si>
  <si>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</si>
  <si>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v.a.</t>
  </si>
  <si>
    <t>Toetajad:   OÜ Masinateenus, OÜ ZEP Eesti, OÜ Bodyfood</t>
  </si>
  <si>
    <t>Tulejoonekohtunikud:</t>
  </si>
  <si>
    <t>Marko Aigro</t>
  </si>
  <si>
    <t>Lauri Lopp</t>
  </si>
  <si>
    <t>Protokollid:</t>
  </si>
  <si>
    <t>Võistluse toetajad:</t>
  </si>
  <si>
    <r>
      <t xml:space="preserve">Õhupüss 20 l   </t>
    </r>
    <r>
      <rPr>
        <b/>
        <sz val="12"/>
        <color indexed="10"/>
        <rFont val="Times New Roman"/>
        <family val="1"/>
        <charset val="186"/>
      </rPr>
      <t>Tüdrukud</t>
    </r>
  </si>
  <si>
    <r>
      <t xml:space="preserve">Õhupüss 40 l   </t>
    </r>
    <r>
      <rPr>
        <b/>
        <sz val="12"/>
        <color indexed="10"/>
        <rFont val="Times New Roman"/>
        <family val="1"/>
        <charset val="186"/>
      </rPr>
      <t>Tüdrukud</t>
    </r>
  </si>
  <si>
    <r>
      <t xml:space="preserve">Õhupüss 40 l   </t>
    </r>
    <r>
      <rPr>
        <b/>
        <sz val="12"/>
        <color rgb="FF0070C0"/>
        <rFont val="Times New Roman"/>
        <family val="1"/>
        <charset val="186"/>
      </rPr>
      <t>Poisid</t>
    </r>
  </si>
  <si>
    <r>
      <t xml:space="preserve">Õhupüstol 40 l   </t>
    </r>
    <r>
      <rPr>
        <b/>
        <sz val="12"/>
        <color indexed="10"/>
        <rFont val="Times New Roman"/>
        <family val="1"/>
        <charset val="186"/>
      </rPr>
      <t>Tüdrukud</t>
    </r>
  </si>
  <si>
    <r>
      <t xml:space="preserve">Õhupüstol 20 l   </t>
    </r>
    <r>
      <rPr>
        <b/>
        <sz val="12"/>
        <color indexed="10"/>
        <rFont val="Times New Roman"/>
        <family val="1"/>
        <charset val="186"/>
      </rPr>
      <t>Tüdrukud</t>
    </r>
  </si>
  <si>
    <r>
      <t xml:space="preserve">Õhupüstol 40 l   </t>
    </r>
    <r>
      <rPr>
        <b/>
        <sz val="12"/>
        <color rgb="FF0070C0"/>
        <rFont val="Times New Roman"/>
        <family val="1"/>
        <charset val="186"/>
      </rPr>
      <t>Poisid</t>
    </r>
  </si>
  <si>
    <r>
      <t xml:space="preserve">Õhupüstol 20 l   </t>
    </r>
    <r>
      <rPr>
        <b/>
        <sz val="12"/>
        <color rgb="FF0070C0"/>
        <rFont val="Times New Roman"/>
        <family val="1"/>
        <charset val="186"/>
      </rPr>
      <t>Poisid</t>
    </r>
  </si>
  <si>
    <r>
      <t xml:space="preserve">Õhupüss 60 l   </t>
    </r>
    <r>
      <rPr>
        <b/>
        <sz val="12"/>
        <color indexed="10"/>
        <rFont val="Times New Roman"/>
        <family val="1"/>
        <charset val="186"/>
      </rPr>
      <t>Naised</t>
    </r>
  </si>
  <si>
    <r>
      <t xml:space="preserve">Õhupüss 60 l   </t>
    </r>
    <r>
      <rPr>
        <b/>
        <sz val="12"/>
        <color rgb="FF0070C0"/>
        <rFont val="Times New Roman"/>
        <family val="1"/>
        <charset val="186"/>
      </rPr>
      <t>Mehed</t>
    </r>
  </si>
  <si>
    <r>
      <t xml:space="preserve">Õhupüstol 60 l   </t>
    </r>
    <r>
      <rPr>
        <b/>
        <sz val="12"/>
        <color indexed="10"/>
        <rFont val="Times New Roman"/>
        <family val="1"/>
        <charset val="186"/>
      </rPr>
      <t>Naised</t>
    </r>
  </si>
  <si>
    <r>
      <t xml:space="preserve">Õhupüstol 60 l   </t>
    </r>
    <r>
      <rPr>
        <b/>
        <sz val="12"/>
        <color rgb="FF0070C0"/>
        <rFont val="Times New Roman"/>
        <family val="1"/>
        <charset val="186"/>
      </rPr>
      <t>Mehed</t>
    </r>
  </si>
  <si>
    <t>Ülenurme</t>
  </si>
  <si>
    <t>Tartu</t>
  </si>
  <si>
    <t>9. Laskevõistlus "Aasta lühim päev"</t>
  </si>
  <si>
    <t>28.-30.12.2023, Ülenurme</t>
  </si>
  <si>
    <t>Gerli Nuuter</t>
  </si>
  <si>
    <t>Marion Andra Väinänen</t>
  </si>
  <si>
    <t>Ragnar Puio</t>
  </si>
  <si>
    <t>KL MäLK</t>
  </si>
  <si>
    <t>Markus Minn</t>
  </si>
  <si>
    <t>Karina Kotkas</t>
  </si>
  <si>
    <t>Pärnu ISSF</t>
  </si>
  <si>
    <t>Aare Väliste</t>
  </si>
  <si>
    <t>Margit Kaur</t>
  </si>
  <si>
    <t>Tiia Künnap</t>
  </si>
  <si>
    <t>Silver Juksaar</t>
  </si>
  <si>
    <t>Kristo Minn</t>
  </si>
  <si>
    <t>Toomas Juksaar</t>
  </si>
  <si>
    <t>Angelika Kasesalu</t>
  </si>
  <si>
    <t>Hanna Marie Salu</t>
  </si>
  <si>
    <t>Tamme Laskur</t>
  </si>
  <si>
    <t>Erik Salu</t>
  </si>
  <si>
    <t>Marten Kivisalu</t>
  </si>
  <si>
    <t>Airon Kalamees</t>
  </si>
  <si>
    <t>Heidi Lepik</t>
  </si>
  <si>
    <t>Steven Marjak</t>
  </si>
  <si>
    <t>Urmas Siir</t>
  </si>
  <si>
    <r>
      <t xml:space="preserve">Õhupüss 20 l   </t>
    </r>
    <r>
      <rPr>
        <b/>
        <sz val="12"/>
        <color rgb="FF0070C0"/>
        <rFont val="Times New Roman"/>
        <family val="1"/>
        <charset val="186"/>
      </rPr>
      <t>Poisid</t>
    </r>
  </si>
  <si>
    <t>Grete Marie Soovik</t>
  </si>
  <si>
    <t>Kaire Taar</t>
  </si>
  <si>
    <t>Maia Bunder</t>
  </si>
  <si>
    <t>Kairi-Liis Roonurm</t>
  </si>
  <si>
    <t>Marek Multram</t>
  </si>
  <si>
    <t>Sigmar Sihver</t>
  </si>
  <si>
    <t>Taivo Kruuspan</t>
  </si>
  <si>
    <t>Kahrut Märss</t>
  </si>
  <si>
    <t>Kahru Männik</t>
  </si>
  <si>
    <t>Karel Udras</t>
  </si>
  <si>
    <t>Toomas Aro</t>
  </si>
  <si>
    <t>Tanel Moor</t>
  </si>
  <si>
    <t>Kermo Rea</t>
  </si>
  <si>
    <t>Meelis Kask</t>
  </si>
  <si>
    <t>Marta Pauliine Mihkelson</t>
  </si>
  <si>
    <t>Silver Dubkovski</t>
  </si>
  <si>
    <t>Arvestuse kohtunikud:</t>
  </si>
  <si>
    <t>Katrin Mirtel Tutt</t>
  </si>
  <si>
    <t>Hugo Forsel</t>
  </si>
  <si>
    <t>Kaspar Suur</t>
  </si>
  <si>
    <t>Taavi Kangur</t>
  </si>
  <si>
    <t>Kadri Kirschenberg</t>
  </si>
  <si>
    <t>Kerttu Koolman</t>
  </si>
  <si>
    <t>Kimm-Patrick Põkk</t>
  </si>
  <si>
    <t>Mirell Väljak</t>
  </si>
  <si>
    <t>Elva LSK</t>
  </si>
  <si>
    <t>Armin Artur Kaarna</t>
  </si>
  <si>
    <t>Silver Virolainen</t>
  </si>
  <si>
    <t>Asmus Bürkland</t>
  </si>
  <si>
    <t>Mirtel Virolainen</t>
  </si>
  <si>
    <t>Gregor Kruuse</t>
  </si>
  <si>
    <t>Mait Hanni</t>
  </si>
  <si>
    <t>Kätriin Keldt</t>
  </si>
  <si>
    <t>Egert Hermann</t>
  </si>
  <si>
    <t>Krista Kiisk</t>
  </si>
  <si>
    <t>Kristiina Hurt</t>
  </si>
  <si>
    <t>Kristina Mölder</t>
  </si>
  <si>
    <t>Raneli Brovin</t>
  </si>
  <si>
    <t>Marta Mia Mändma</t>
  </si>
  <si>
    <t>Levon Lehtsalu</t>
  </si>
  <si>
    <t>Greete Kõnnussaar</t>
  </si>
  <si>
    <t>Piret Põltsamaa</t>
  </si>
  <si>
    <t>Reijo Virolainen</t>
  </si>
  <si>
    <t>Lennart Saarepuu</t>
  </si>
  <si>
    <t>Karlis Lõps</t>
  </si>
  <si>
    <t>Kaimar Pärnapuu</t>
  </si>
  <si>
    <t>Antero Kanarik</t>
  </si>
  <si>
    <t>Raian Kleemann</t>
  </si>
  <si>
    <t>Kristjan Tokko</t>
  </si>
  <si>
    <t>Jasper Rea</t>
  </si>
  <si>
    <t>Kaspar Tõnisson</t>
  </si>
  <si>
    <t>Arti Aasav</t>
  </si>
  <si>
    <t>Artur Radzikovski</t>
  </si>
  <si>
    <t>Jörn Markus Toomingas</t>
  </si>
  <si>
    <t>Kevin Startsev</t>
  </si>
  <si>
    <t>Kristo Tammeleht</t>
  </si>
  <si>
    <t>Kert Christopher Uusoja</t>
  </si>
  <si>
    <t>SK Haapsalu</t>
  </si>
  <si>
    <t>Leana Arro</t>
  </si>
  <si>
    <t>Akneliina Luur</t>
  </si>
  <si>
    <t>Johanna Rammu</t>
  </si>
  <si>
    <t>Ly-Anna Luigand</t>
  </si>
  <si>
    <t>Hele-Liis Elgas</t>
  </si>
  <si>
    <t>Andreas Maspanov</t>
  </si>
  <si>
    <t>Lisell Väljak</t>
  </si>
  <si>
    <t>Karolin Mäe</t>
  </si>
  <si>
    <t>Kaspar Tühis</t>
  </si>
  <si>
    <t>Robin Kahre</t>
  </si>
  <si>
    <t>Hendrik Dubkovski</t>
  </si>
  <si>
    <t>Maria Jürgenson</t>
  </si>
  <si>
    <t>Vello Karja</t>
  </si>
  <si>
    <t>Triinu Mäemets</t>
  </si>
  <si>
    <t>Maiken Saveljev</t>
  </si>
  <si>
    <t>Silver Mäe</t>
  </si>
  <si>
    <t>Indrek Ilsen</t>
  </si>
  <si>
    <t>Liivi Erm</t>
  </si>
  <si>
    <t>Manfred Kukk</t>
  </si>
  <si>
    <t>Kaspar Viiron</t>
  </si>
  <si>
    <t>Andres Hunt</t>
  </si>
  <si>
    <t>Rauno Lopp</t>
  </si>
  <si>
    <t>Mirko Aigro</t>
  </si>
  <si>
    <t>Viljandi LK</t>
  </si>
  <si>
    <t>Ain Muru</t>
  </si>
  <si>
    <t>13.</t>
  </si>
  <si>
    <t>14.</t>
  </si>
  <si>
    <t>15.</t>
  </si>
  <si>
    <t>Annemarii Kiisk</t>
  </si>
  <si>
    <t>Kristina Kiisk</t>
  </si>
  <si>
    <t>Ott Ottisaar</t>
  </si>
  <si>
    <t>Meelis Kiisk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</si>
  <si>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</si>
  <si>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</si>
  <si>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</si>
  <si>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</si>
  <si>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</si>
  <si>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</si>
  <si>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</si>
  <si>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</si>
  <si>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</si>
  <si>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</si>
  <si>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</si>
  <si>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</si>
  <si>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</t>
  </si>
  <si>
    <t>29.</t>
  </si>
  <si>
    <t>30.</t>
  </si>
  <si>
    <t>Aivo Roonurm</t>
  </si>
  <si>
    <t>Õhupüss 20 l toelt  kuni 10-aastased</t>
  </si>
  <si>
    <t>Õhupüss 20 l toelt  kuni 14-aastased</t>
  </si>
  <si>
    <t>*</t>
  </si>
  <si>
    <t>* tähistab kodutiirus lastud tulemust</t>
  </si>
  <si>
    <t>Susanna Sule</t>
  </si>
  <si>
    <t>31.</t>
  </si>
  <si>
    <t>Margus Palolill</t>
  </si>
  <si>
    <t>32.</t>
  </si>
  <si>
    <t>Ariko Astra</t>
  </si>
  <si>
    <t>Triin Kuusik</t>
  </si>
  <si>
    <t>Maret Härm-Tilk</t>
  </si>
  <si>
    <t>Raigo Pärnapuu</t>
  </si>
  <si>
    <t>Jaanus Nõmmisto</t>
  </si>
  <si>
    <t>Martin Sinisaar</t>
  </si>
  <si>
    <t>Margareth Kampmann</t>
  </si>
  <si>
    <t>Gertlin Kanarbik</t>
  </si>
  <si>
    <t>Robin Reimer</t>
  </si>
  <si>
    <t>Siim Sergo Valdmann</t>
  </si>
  <si>
    <t>Kaisa Reimer</t>
  </si>
  <si>
    <t>Kaiu LK</t>
  </si>
  <si>
    <t>Sandra Valgi</t>
  </si>
  <si>
    <t>Põlva LSK</t>
  </si>
  <si>
    <t>Järvamaa LSK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</si>
</sst>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_-;\-* #,##0.00_-;_-* &quot;-&quot;??_-;_-@_-"/>
  </numFmts>
  <fonts count="29">
    <font>
      <sz val="10"/>
      <name val="Arial"/>
    </font>
    <font>
      <b/>
      <sz val="14"/>
      <name val="Times New Roman Baltic"/>
      <family val="1"/>
      <charset val="186"/>
    </font>
    <font>
      <sz val="12"/>
      <name val="Times New Roman"/>
      <family val="1"/>
      <charset val="186"/>
    </font>
    <font>
      <sz val="12"/>
      <name val="Times New Roman Baltic"/>
      <family val="1"/>
      <charset val="186"/>
    </font>
    <font>
      <b/>
      <sz val="12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i/>
      <u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0"/>
      <color indexed="0"/>
      <name val="Verdana"/>
      <family val="2"/>
      <charset val="186"/>
    </font>
    <font>
      <b/>
      <i/>
      <sz val="10"/>
      <name val="Times New Roman Baltic"/>
      <family val="1"/>
      <charset val="186"/>
    </font>
    <font>
      <sz val="10"/>
      <color indexed="8"/>
      <name val="Verdana"/>
      <family val="2"/>
      <charset val="1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8"/>
      <color theme="3"/>
      <name val="Calibri Light"/>
      <family val="2"/>
      <charset val="186"/>
      <scheme val="major"/>
    </font>
    <font>
      <sz val="12"/>
      <name val="Times New Roman"/>
      <family val="1"/>
    </font>
    <font>
      <sz val="10"/>
      <color indexed="0"/>
      <name val="Verdana"/>
      <family val="2"/>
    </font>
    <font>
      <b/>
      <sz val="12"/>
      <name val="Times New Roman"/>
      <family val="1"/>
    </font>
    <font>
      <b/>
      <sz val="10"/>
      <name val="Times New Roman Baltic"/>
      <family val="1"/>
      <charset val="186"/>
    </font>
    <font>
      <b/>
      <sz val="16"/>
      <name val="Times New Roman Baltic"/>
      <family val="1"/>
      <charset val="186"/>
    </font>
    <font>
      <b/>
      <sz val="12"/>
      <color rgb="FF0070C0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name val="Times New Roman Baltic"/>
      <family val="1"/>
      <charset val="186"/>
    </font>
    <font>
      <sz val="12"/>
      <name val="Times New Roman Baltic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/>
      <right/>
      <top/>
      <bottom/>
      <diagonal style="thin">
        <color indexed="0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0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4" fillId="10" borderId="2" applyNumberFormat="0" applyFont="0" applyAlignment="0" applyProtection="0"/>
    <xf numFmtId="0" fontId="14" fillId="0" borderId="0"/>
    <xf numFmtId="0" fontId="11" fillId="0" borderId="0"/>
    <xf numFmtId="0" fontId="13" fillId="0" borderId="0"/>
    <xf numFmtId="0" fontId="8" fillId="0" borderId="0"/>
    <xf numFmtId="0" fontId="16" fillId="0" borderId="0" applyNumberFormat="0" applyFill="0" applyBorder="0" applyAlignment="0" applyProtection="0"/>
    <xf numFmtId="0" fontId="11" fillId="0" borderId="0"/>
    <xf numFmtId="0" fontId="8" fillId="0" borderId="1"/>
    <xf numFmtId="0" fontId="18" fillId="0" borderId="0"/>
    <xf numFmtId="0" fontId="14" fillId="0" borderId="0"/>
    <xf numFmtId="165" fontId="14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/>
    <xf numFmtId="0" fontId="12" fillId="0" borderId="0" xfId="0" applyFont="1"/>
    <xf numFmtId="0" fontId="1" fillId="0" borderId="0" xfId="0" applyFont="1"/>
    <xf numFmtId="0" fontId="18" fillId="0" borderId="0" xfId="17"/>
    <xf numFmtId="0" fontId="17" fillId="0" borderId="0" xfId="17" applyFont="1"/>
    <xf numFmtId="0" fontId="19" fillId="0" borderId="0" xfId="17" applyFont="1"/>
    <xf numFmtId="0" fontId="2" fillId="0" borderId="0" xfId="17" applyFont="1"/>
    <xf numFmtId="0" fontId="10" fillId="0" borderId="0" xfId="17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3" fillId="0" borderId="0" xfId="0" applyFont="1"/>
    <xf numFmtId="49" fontId="2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64" fontId="24" fillId="0" borderId="0" xfId="0" applyNumberFormat="1" applyFont="1" applyAlignment="1">
      <alignment horizontal="center"/>
    </xf>
    <xf numFmtId="0" fontId="23" fillId="0" borderId="0" xfId="0" applyFont="1" applyAlignment="1">
      <alignment vertical="top"/>
    </xf>
    <xf numFmtId="0" fontId="27" fillId="0" borderId="0" xfId="0" applyFont="1"/>
    <xf numFmtId="0" fontId="26" fillId="0" borderId="0" xfId="0" applyFont="1"/>
    <xf numFmtId="0" fontId="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0" fillId="0" borderId="0" xfId="17" applyFont="1" applyAlignment="1">
      <alignment horizontal="center"/>
    </xf>
    <xf numFmtId="0" fontId="4" fillId="0" borderId="0" xfId="0" applyFont="1" applyAlignment="1">
      <alignment horizontal="center"/>
    </xf>
    <xf numFmtId="0" fontId="25" fillId="0" borderId="0" xfId="17" applyFont="1" applyAlignment="1">
      <alignment horizontal="center"/>
    </xf>
    <xf numFmtId="0" fontId="17" fillId="0" borderId="0" xfId="17" applyFont="1"/>
    <xf numFmtId="0" fontId="12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17" fillId="0" borderId="0" xfId="0" applyNumberFormat="1" applyFont="1" applyAlignment="1">
      <alignment horizontal="center"/>
    </xf>
    <xf numFmtId="0" fontId="19" fillId="0" borderId="0" xfId="0" applyFont="1"/>
    <xf numFmtId="0" fontId="17" fillId="0" borderId="0" xfId="0" applyFont="1"/>
    <xf numFmtId="0" fontId="17" fillId="0" borderId="0" xfId="0" applyFont="1" applyAlignment="1">
      <alignment vertical="top"/>
    </xf>
    <xf numFmtId="0" fontId="28" fillId="0" borderId="0" xfId="0" applyFont="1" applyAlignment="1">
      <alignment horizontal="left"/>
    </xf>
    <xf numFmtId="164" fontId="19" fillId="0" borderId="0" xfId="0" applyNumberFormat="1" applyFont="1" applyAlignment="1">
      <alignment horizontal="center"/>
    </xf>
  </cellXfs>
  <cellStyles count="20">
    <cellStyle name="20% – rõhk1 2" xfId="1" xr:uid="{00000000-0005-0000-0000-000000000000}"/>
    <cellStyle name="20% – rõhk2 2" xfId="2" xr:uid="{00000000-0005-0000-0000-000001000000}"/>
    <cellStyle name="20% – rõhk3 2" xfId="3" xr:uid="{00000000-0005-0000-0000-000002000000}"/>
    <cellStyle name="20% – rõhk4 2" xfId="4" xr:uid="{00000000-0005-0000-0000-000003000000}"/>
    <cellStyle name="40% – rõhk3 2" xfId="5" xr:uid="{00000000-0005-0000-0000-000004000000}"/>
    <cellStyle name="60% – rõhk3 2" xfId="6" xr:uid="{00000000-0005-0000-0000-000005000000}"/>
    <cellStyle name="60% – rõhk4 2" xfId="7" xr:uid="{00000000-0005-0000-0000-000006000000}"/>
    <cellStyle name="60% – rõhk6 2" xfId="8" xr:uid="{00000000-0005-0000-0000-000007000000}"/>
    <cellStyle name="Comma 2" xfId="19" xr:uid="{7E2E209B-3C6C-4F6C-9C82-5591D3716EFE}"/>
    <cellStyle name="Märkus 2" xfId="9" xr:uid="{00000000-0005-0000-0000-000008000000}"/>
    <cellStyle name="Normaallaad 2" xfId="10" xr:uid="{00000000-0005-0000-0000-00000A000000}"/>
    <cellStyle name="Normaallaad 3" xfId="11" xr:uid="{00000000-0005-0000-0000-00000B000000}"/>
    <cellStyle name="Normaallaad 4" xfId="12" xr:uid="{00000000-0005-0000-0000-00000C000000}"/>
    <cellStyle name="Normaallaad 5" xfId="17" xr:uid="{00000000-0005-0000-0000-00000D000000}"/>
    <cellStyle name="Normal" xfId="0" builtinId="0"/>
    <cellStyle name="Normal 2" xfId="18" xr:uid="{3AD1171F-43D7-4ADB-85DE-123E05DE00BC}"/>
    <cellStyle name="Normal 3 2" xfId="13" xr:uid="{00000000-0005-0000-0000-00000E000000}"/>
    <cellStyle name="Pealkiri 5" xfId="14" xr:uid="{00000000-0005-0000-0000-00000F000000}"/>
    <cellStyle name="Обычный 2" xfId="15" xr:uid="{00000000-0005-0000-0000-000010000000}"/>
    <cellStyle name="Обычный_Лист1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515470</xdr:colOff>
      <xdr:row>20</xdr:row>
      <xdr:rowOff>125755</xdr:rowOff>
    </xdr:from>
    <xdr:ext cx="2546350" cy="878825"/>
    <xdr:pic>
      <xdr:nvPicPr>
        <xdr:cNvPr id="2" name="Picture 7" descr="tiitlita">
          <a:extLst>
            <a:ext uri="{FF2B5EF4-FFF2-40B4-BE49-F238E27FC236}">
              <a16:creationId xmlns:a16="http://schemas.microsoft.com/office/drawing/2014/main" id="{60B60361-5AAE-47E6-9C87-9EE8D3F9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70" y="4010461"/>
          <a:ext cx="2546350" cy="87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463176</xdr:colOff>
      <xdr:row>21</xdr:row>
      <xdr:rowOff>19946</xdr:rowOff>
    </xdr:from>
    <xdr:to>
      <xdr:col>4</xdr:col>
      <xdr:colOff>577475</xdr:colOff>
      <xdr:row>24</xdr:row>
      <xdr:rowOff>38672</xdr:rowOff>
    </xdr:to>
    <xdr:pic>
      <xdr:nvPicPr>
        <xdr:cNvPr id="3" name="Pilt 19" descr="Pildiotsingu zep.ee tulemus">
          <a:extLst>
            <a:ext uri="{FF2B5EF4-FFF2-40B4-BE49-F238E27FC236}">
              <a16:creationId xmlns:a16="http://schemas.microsoft.com/office/drawing/2014/main" id="{3C2B1769-3FD0-4FEF-8587-78556F7DF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0058" y="4098887"/>
          <a:ext cx="1339476" cy="601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1053353</xdr:colOff>
      <xdr:row>26</xdr:row>
      <xdr:rowOff>16360</xdr:rowOff>
    </xdr:from>
    <xdr:to>
      <xdr:col>3</xdr:col>
      <xdr:colOff>576999</xdr:colOff>
      <xdr:row>29</xdr:row>
      <xdr:rowOff>22037</xdr:rowOff>
    </xdr:to>
    <xdr:pic>
      <xdr:nvPicPr>
        <xdr:cNvPr id="4" name="Pilt 16" descr="Pildiotsingu http://bodyfood.ee/ tulemus">
          <a:extLst>
            <a:ext uri="{FF2B5EF4-FFF2-40B4-BE49-F238E27FC236}">
              <a16:creationId xmlns:a16="http://schemas.microsoft.com/office/drawing/2014/main" id="{064A4C24-4ACB-4964-9FEB-0E10E6467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353" y="5066478"/>
          <a:ext cx="2833117" cy="551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laskur.ee/e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4"/>
  <sheetViews>
    <sheetView topLeftCell="C1" zoomScale="82" zoomScaleNormal="85" workbookViewId="0">
      <selection activeCell="K9" sqref="K9:K15"/>
    </sheetView>
  </sheetViews>
  <sheetFormatPr defaultColWidth="9.08984375" defaultRowHeight="15.5"/>
  <cols>
    <col min="1" max="1" width="5.54296875" style="2" customWidth="1"/>
    <col min="2" max="2" width="24.54296875" style="1" bestFit="1" customWidth="1"/>
    <col min="3" max="3" width="14.36328125" style="1" customWidth="1"/>
    <col min="4" max="4" width="12.54296875" style="2" bestFit="1" customWidth="1"/>
    <col min="5" max="5" width="11" style="1" customWidth="1"/>
    <col min="6" max="6" width="6.26953125" style="2" bestFit="1" customWidth="1"/>
    <col min="7" max="7" width="8.08984375" style="2" bestFit="1" customWidth="1"/>
    <col min="8" max="8" width="6.26953125" style="2" bestFit="1" customWidth="1"/>
    <col min="9" max="9" width="8.08984375" style="2" bestFit="1" customWidth="1"/>
    <col min="10" max="10" width="7.08984375" style="2" bestFit="1" customWidth="1"/>
    <col min="11" max="11" width="8.08984375" style="1" bestFit="1" customWidth="1"/>
    <col min="12" max="16384" width="9.08984375" style="1"/>
  </cols>
  <sheetData>
    <row r="1" spans="1:13" ht="20" customHeight="1">
      <c r="A1" s="32" t="s">
        <v>40</v>
      </c>
      <c r="B1" s="32"/>
      <c r="C1" s="32"/>
      <c r="D1" s="32"/>
      <c r="E1" s="32"/>
      <c r="F1" s="32"/>
      <c r="G1" s="32"/>
      <c r="H1" s="32"/>
      <c r="I1" s="32"/>
      <c r="J1" s="32"/>
      <c r="K1" s="29"/>
    </row>
    <row r="2" spans="1:13" ht="18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29"/>
    </row>
    <row r="3" spans="1:13" ht="13.5" customHeight="1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29"/>
    </row>
    <row r="4" spans="1:13" ht="13.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29"/>
    </row>
    <row r="5" spans="1:13" ht="13.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29"/>
    </row>
    <row r="6" spans="1:13" ht="13.5" customHeight="1">
      <c r="A6" s="35" t="s">
        <v>34</v>
      </c>
      <c r="B6" s="35"/>
      <c r="C6" s="35"/>
      <c r="D6" s="35"/>
      <c r="E6" s="35"/>
      <c r="F6" s="35"/>
      <c r="G6" s="35"/>
      <c r="H6" s="35"/>
      <c r="I6" s="35"/>
      <c r="J6" s="35"/>
    </row>
    <row r="7" spans="1:13" ht="13.5" customHeight="1">
      <c r="A7" s="6"/>
      <c r="B7" s="6"/>
      <c r="C7" s="6"/>
      <c r="D7" s="6"/>
      <c r="E7" s="6"/>
      <c r="F7" s="6"/>
      <c r="G7" s="6"/>
      <c r="H7" s="6"/>
      <c r="I7" s="6"/>
      <c r="J7" s="6"/>
    </row>
    <row r="8" spans="1:13" ht="13.5" customHeight="1">
      <c r="A8" s="7" t="s">
        <v>1</v>
      </c>
      <c r="B8" s="7" t="s">
        <v>2</v>
      </c>
      <c r="C8" s="7" t="s">
        <v>3</v>
      </c>
      <c r="D8" s="8" t="s">
        <v>4</v>
      </c>
      <c r="E8" s="31" t="s">
        <v>5</v>
      </c>
      <c r="F8" s="31"/>
      <c r="G8" s="31"/>
      <c r="H8" s="31"/>
      <c r="I8" s="31"/>
      <c r="J8" s="31"/>
      <c r="K8" s="7" t="s">
        <v>6</v>
      </c>
      <c r="L8" s="7" t="s">
        <v>7</v>
      </c>
    </row>
    <row r="9" spans="1:13">
      <c r="A9" s="6" t="s">
        <v>8</v>
      </c>
      <c r="B9" s="23" t="s">
        <v>101</v>
      </c>
      <c r="C9" s="2">
        <v>2004</v>
      </c>
      <c r="D9" s="1" t="s">
        <v>90</v>
      </c>
      <c r="E9" s="19">
        <v>103.9</v>
      </c>
      <c r="F9" s="19">
        <v>102.6</v>
      </c>
      <c r="G9" s="19">
        <v>102.7</v>
      </c>
      <c r="H9" s="19">
        <v>103.8</v>
      </c>
      <c r="I9" s="19">
        <v>98.3</v>
      </c>
      <c r="J9" s="19">
        <v>100.3</v>
      </c>
      <c r="K9" s="45">
        <f t="shared" ref="K9:K14" si="0">SUM(E9:J9)</f>
        <v>611.6</v>
      </c>
      <c r="L9" s="2" t="str">
        <f t="shared" ref="L9:L15" si="1">IF(K9&gt;=621,"SM",IF(K9&gt;=606.5,"M",IF(K9&gt;=581.4,"I",IF(K9&gt;=557.9,"II",""))))</f>
        <v>M</v>
      </c>
      <c r="M9" s="28" t="s">
        <v>173</v>
      </c>
    </row>
    <row r="10" spans="1:13">
      <c r="A10" s="6" t="s">
        <v>9</v>
      </c>
      <c r="B10" s="23" t="s">
        <v>175</v>
      </c>
      <c r="C10" s="2">
        <v>2004</v>
      </c>
      <c r="D10" s="1" t="s">
        <v>190</v>
      </c>
      <c r="E10" s="19">
        <v>100</v>
      </c>
      <c r="F10" s="19">
        <v>104</v>
      </c>
      <c r="G10" s="19">
        <v>102</v>
      </c>
      <c r="H10" s="19">
        <v>102.8</v>
      </c>
      <c r="I10" s="19">
        <v>102</v>
      </c>
      <c r="J10" s="19">
        <v>100.3</v>
      </c>
      <c r="K10" s="45">
        <f t="shared" si="0"/>
        <v>611.1</v>
      </c>
      <c r="L10" s="2" t="str">
        <f t="shared" si="1"/>
        <v>M</v>
      </c>
    </row>
    <row r="11" spans="1:13">
      <c r="A11" s="6" t="s">
        <v>10</v>
      </c>
      <c r="B11" s="23" t="s">
        <v>47</v>
      </c>
      <c r="C11" s="2">
        <v>1989</v>
      </c>
      <c r="D11" s="4" t="s">
        <v>45</v>
      </c>
      <c r="E11" s="19">
        <v>99.7</v>
      </c>
      <c r="F11" s="19">
        <v>101.7</v>
      </c>
      <c r="G11" s="19">
        <v>100</v>
      </c>
      <c r="H11" s="19">
        <v>102.1</v>
      </c>
      <c r="I11" s="19">
        <v>102.4</v>
      </c>
      <c r="J11" s="19">
        <v>100.2</v>
      </c>
      <c r="K11" s="45">
        <f t="shared" si="0"/>
        <v>606.1</v>
      </c>
      <c r="L11" s="2" t="str">
        <f t="shared" si="1"/>
        <v>I</v>
      </c>
      <c r="M11" s="28" t="s">
        <v>173</v>
      </c>
    </row>
    <row r="12" spans="1:13">
      <c r="A12" s="2" t="s">
        <v>11</v>
      </c>
      <c r="B12" s="1" t="s">
        <v>79</v>
      </c>
      <c r="C12" s="2">
        <v>2007</v>
      </c>
      <c r="D12" s="4" t="s">
        <v>48</v>
      </c>
      <c r="E12" s="19">
        <v>99.3</v>
      </c>
      <c r="F12" s="19">
        <v>99.6</v>
      </c>
      <c r="G12" s="19">
        <v>102.6</v>
      </c>
      <c r="H12" s="19">
        <v>100.9</v>
      </c>
      <c r="I12" s="19">
        <v>101.6</v>
      </c>
      <c r="J12" s="19">
        <v>99</v>
      </c>
      <c r="K12" s="45">
        <f t="shared" si="0"/>
        <v>603</v>
      </c>
      <c r="L12" s="2" t="str">
        <f t="shared" si="1"/>
        <v>I</v>
      </c>
      <c r="M12" s="28" t="s">
        <v>173</v>
      </c>
    </row>
    <row r="13" spans="1:13">
      <c r="A13" s="2" t="s">
        <v>12</v>
      </c>
      <c r="B13" s="1" t="s">
        <v>82</v>
      </c>
      <c r="C13" s="2">
        <v>2006</v>
      </c>
      <c r="D13" s="4" t="s">
        <v>190</v>
      </c>
      <c r="E13" s="19">
        <v>98.3</v>
      </c>
      <c r="F13" s="19">
        <v>95.3</v>
      </c>
      <c r="G13" s="19">
        <v>96</v>
      </c>
      <c r="H13" s="19">
        <v>94.9</v>
      </c>
      <c r="I13" s="19">
        <v>93.1</v>
      </c>
      <c r="J13" s="19">
        <v>95</v>
      </c>
      <c r="K13" s="45">
        <f t="shared" si="0"/>
        <v>572.6</v>
      </c>
      <c r="L13" s="2" t="str">
        <f t="shared" si="1"/>
        <v>II</v>
      </c>
      <c r="M13" s="9"/>
    </row>
    <row r="14" spans="1:13">
      <c r="A14" s="2" t="s">
        <v>13</v>
      </c>
      <c r="B14" s="1" t="s">
        <v>140</v>
      </c>
      <c r="C14" s="2">
        <v>1953</v>
      </c>
      <c r="D14" s="4" t="s">
        <v>190</v>
      </c>
      <c r="E14" s="19">
        <v>98.4</v>
      </c>
      <c r="F14" s="19">
        <v>95.5</v>
      </c>
      <c r="G14" s="19">
        <v>94.1</v>
      </c>
      <c r="H14" s="19">
        <v>91.4</v>
      </c>
      <c r="I14" s="19">
        <v>96.5</v>
      </c>
      <c r="J14" s="19">
        <v>94.4</v>
      </c>
      <c r="K14" s="45">
        <f t="shared" si="0"/>
        <v>570.29999999999995</v>
      </c>
      <c r="L14" s="2" t="str">
        <f t="shared" si="1"/>
        <v>II</v>
      </c>
      <c r="M14" s="9"/>
    </row>
    <row r="15" spans="1:13">
      <c r="A15" s="2" t="s">
        <v>14</v>
      </c>
      <c r="B15" s="1" t="s">
        <v>185</v>
      </c>
      <c r="C15" s="2">
        <v>2002</v>
      </c>
      <c r="D15" s="4" t="s">
        <v>122</v>
      </c>
      <c r="E15" s="19">
        <v>94.8</v>
      </c>
      <c r="F15" s="19">
        <v>91.3</v>
      </c>
      <c r="G15" s="19">
        <v>80.900000000000006</v>
      </c>
      <c r="H15" s="19">
        <v>88.6</v>
      </c>
      <c r="I15" s="19">
        <v>89.9</v>
      </c>
      <c r="J15" s="19">
        <v>87.7</v>
      </c>
      <c r="K15" s="45">
        <f t="shared" ref="K15" si="2">SUM(E15:J15)</f>
        <v>533.20000000000005</v>
      </c>
      <c r="L15" s="2" t="str">
        <f t="shared" si="1"/>
        <v/>
      </c>
      <c r="M15" s="9" t="s">
        <v>173</v>
      </c>
    </row>
    <row r="16" spans="1:13">
      <c r="B16"/>
      <c r="D16" s="4"/>
      <c r="E16"/>
      <c r="F16" s="1"/>
      <c r="G16" s="3"/>
      <c r="H16" s="3"/>
      <c r="I16" s="3"/>
      <c r="J16" s="5"/>
      <c r="L16" s="12"/>
      <c r="M16" s="9"/>
    </row>
    <row r="18" spans="1:11">
      <c r="A18" s="35" t="s">
        <v>28</v>
      </c>
      <c r="B18" s="35"/>
      <c r="C18" s="35"/>
      <c r="D18" s="35"/>
      <c r="E18" s="35"/>
      <c r="F18" s="35"/>
      <c r="G18" s="35"/>
      <c r="H18" s="35"/>
      <c r="I18" s="35"/>
      <c r="J18" s="35"/>
    </row>
    <row r="19" spans="1:11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1">
      <c r="A20" s="7" t="s">
        <v>1</v>
      </c>
      <c r="B20" s="7" t="s">
        <v>2</v>
      </c>
      <c r="C20" s="7" t="s">
        <v>3</v>
      </c>
      <c r="D20" s="8" t="s">
        <v>4</v>
      </c>
      <c r="E20" s="31" t="s">
        <v>5</v>
      </c>
      <c r="F20" s="31"/>
      <c r="G20" s="31"/>
      <c r="H20" s="31"/>
      <c r="I20" s="7" t="s">
        <v>6</v>
      </c>
      <c r="J20" s="7" t="s">
        <v>7</v>
      </c>
      <c r="K20" s="9"/>
    </row>
    <row r="21" spans="1:11">
      <c r="A21" s="6" t="s">
        <v>8</v>
      </c>
      <c r="B21" s="23" t="s">
        <v>82</v>
      </c>
      <c r="C21" s="2">
        <v>2006</v>
      </c>
      <c r="D21" s="9" t="s">
        <v>190</v>
      </c>
      <c r="E21" s="19">
        <v>99.2</v>
      </c>
      <c r="F21" s="19">
        <v>94.5</v>
      </c>
      <c r="G21" s="19">
        <v>98.3</v>
      </c>
      <c r="H21" s="19">
        <v>98.3</v>
      </c>
      <c r="I21" s="27">
        <f>SUM(E21:H21)</f>
        <v>390.3</v>
      </c>
      <c r="J21" s="21" t="str">
        <f>IF(I21&gt;=404.3,"M",IF(I21&gt;=387.6,"I",IF(I21&gt;=371.9,"II",IF(I21&gt;=345.7,"III",""))))</f>
        <v>I</v>
      </c>
      <c r="K21" s="28" t="s">
        <v>173</v>
      </c>
    </row>
    <row r="22" spans="1:11">
      <c r="A22" s="6" t="s">
        <v>9</v>
      </c>
      <c r="B22" s="23" t="s">
        <v>89</v>
      </c>
      <c r="C22" s="2">
        <v>2012</v>
      </c>
      <c r="D22" s="9" t="s">
        <v>90</v>
      </c>
      <c r="E22" s="19">
        <v>100.2</v>
      </c>
      <c r="F22" s="19">
        <v>100.9</v>
      </c>
      <c r="G22" s="19">
        <v>95.7</v>
      </c>
      <c r="H22" s="19">
        <v>93.2</v>
      </c>
      <c r="I22" s="27">
        <f>SUM(E22:H22)</f>
        <v>390</v>
      </c>
      <c r="J22" s="21" t="str">
        <f>IF(I22&gt;=404.3,"M",IF(I22&gt;=387.6,"I",IF(I22&gt;=371.9,"II",IF(I22&gt;=345.7,"III",""))))</f>
        <v>I</v>
      </c>
      <c r="K22" s="9"/>
    </row>
    <row r="23" spans="1:11">
      <c r="A23" s="6" t="s">
        <v>10</v>
      </c>
      <c r="B23" s="23" t="s">
        <v>55</v>
      </c>
      <c r="C23" s="2">
        <v>2009</v>
      </c>
      <c r="D23" s="9" t="s">
        <v>48</v>
      </c>
      <c r="E23" s="19">
        <v>97.5</v>
      </c>
      <c r="F23" s="19">
        <v>96.9</v>
      </c>
      <c r="G23" s="19">
        <v>95.3</v>
      </c>
      <c r="H23" s="19">
        <v>99.1</v>
      </c>
      <c r="I23" s="20">
        <f>SUM(E23:H23)</f>
        <v>388.79999999999995</v>
      </c>
      <c r="J23" s="21" t="str">
        <f>IF(I23&gt;=404.3,"M",IF(I23&gt;=387.6,"I",IF(I23&gt;=371.9,"II",IF(I23&gt;=345.7,"III",""))))</f>
        <v>I</v>
      </c>
      <c r="K23" s="28" t="s">
        <v>173</v>
      </c>
    </row>
    <row r="24" spans="1:11">
      <c r="A24" s="2" t="s">
        <v>11</v>
      </c>
      <c r="B24" s="24" t="s">
        <v>99</v>
      </c>
      <c r="C24" s="2">
        <v>2008</v>
      </c>
      <c r="D24" s="9" t="s">
        <v>90</v>
      </c>
      <c r="E24" s="19">
        <v>98.8</v>
      </c>
      <c r="F24" s="19">
        <v>94.5</v>
      </c>
      <c r="G24" s="19">
        <v>95</v>
      </c>
      <c r="H24" s="19">
        <v>98.5</v>
      </c>
      <c r="I24" s="20">
        <f>SUM(E24:H24)</f>
        <v>386.8</v>
      </c>
      <c r="J24" s="21" t="str">
        <f>IF(I24&gt;=404.3,"M",IF(I24&gt;=387.6,"I",IF(I24&gt;=371.9,"II",IF(I24&gt;=345.7,"III",""))))</f>
        <v>II</v>
      </c>
      <c r="K24" s="28" t="s">
        <v>173</v>
      </c>
    </row>
    <row r="25" spans="1:11">
      <c r="A25" s="25" t="s">
        <v>12</v>
      </c>
      <c r="B25" s="24" t="s">
        <v>186</v>
      </c>
      <c r="C25" s="2">
        <v>2007</v>
      </c>
      <c r="D25" s="9" t="s">
        <v>122</v>
      </c>
      <c r="E25" s="19">
        <v>88.2</v>
      </c>
      <c r="F25" s="19">
        <v>94.4</v>
      </c>
      <c r="G25" s="19">
        <v>96.5</v>
      </c>
      <c r="H25" s="19">
        <v>97.1</v>
      </c>
      <c r="I25" s="20">
        <f>SUM(E25:H25)</f>
        <v>376.20000000000005</v>
      </c>
      <c r="J25" s="21" t="str">
        <f>IF(I25&gt;=404.3,"M",IF(I25&gt;=387.6,"I",IF(I25&gt;=371.9,"II",IF(I25&gt;=345.7,"III",""))))</f>
        <v>II</v>
      </c>
      <c r="K25" s="28" t="s">
        <v>173</v>
      </c>
    </row>
    <row r="26" spans="1:11">
      <c r="A26" s="25" t="s">
        <v>13</v>
      </c>
      <c r="B26" s="24" t="s">
        <v>100</v>
      </c>
      <c r="C26" s="2">
        <v>2009</v>
      </c>
      <c r="D26" s="9" t="s">
        <v>90</v>
      </c>
      <c r="E26" s="19">
        <v>92.1</v>
      </c>
      <c r="F26" s="19">
        <v>90.5</v>
      </c>
      <c r="G26" s="19">
        <v>94.3</v>
      </c>
      <c r="H26" s="19">
        <v>95.9</v>
      </c>
      <c r="I26" s="20">
        <f>SUM(E26:H26)</f>
        <v>372.79999999999995</v>
      </c>
      <c r="J26" s="21" t="str">
        <f>IF(I26&gt;=404.3,"M",IF(I26&gt;=387.6,"I",IF(I26&gt;=371.9,"II",IF(I26&gt;=345.7,"III",""))))</f>
        <v>II</v>
      </c>
      <c r="K26" s="28" t="s">
        <v>173</v>
      </c>
    </row>
    <row r="27" spans="1:11">
      <c r="A27" s="25" t="s">
        <v>14</v>
      </c>
      <c r="B27" s="1" t="s">
        <v>191</v>
      </c>
      <c r="C27" s="2">
        <v>2007</v>
      </c>
      <c r="D27" s="9" t="s">
        <v>48</v>
      </c>
      <c r="E27" s="19">
        <v>87.1</v>
      </c>
      <c r="F27" s="19">
        <v>85</v>
      </c>
      <c r="G27" s="19">
        <v>90.4</v>
      </c>
      <c r="H27" s="19">
        <v>86.3</v>
      </c>
      <c r="I27" s="20">
        <f>SUM(E27:H27)</f>
        <v>348.8</v>
      </c>
      <c r="J27" s="2" t="str">
        <f>IF(I27&gt;=404.3,"M",IF(I27&gt;=387.6,"I",IF(I27&gt;=371.9,"II",IF(I27&gt;=345.7,"III",""))))</f>
        <v>III</v>
      </c>
      <c r="K27" s="9"/>
    </row>
    <row r="28" spans="1:11">
      <c r="A28" s="25" t="s">
        <v>15</v>
      </c>
      <c r="B28" s="1" t="s">
        <v>134</v>
      </c>
      <c r="C28" s="2">
        <v>2007</v>
      </c>
      <c r="D28" s="9" t="s">
        <v>38</v>
      </c>
      <c r="E28" s="19">
        <v>83.9</v>
      </c>
      <c r="F28" s="19">
        <v>81.099999999999994</v>
      </c>
      <c r="G28" s="19">
        <v>88</v>
      </c>
      <c r="H28" s="19">
        <v>85.2</v>
      </c>
      <c r="I28" s="20">
        <f>SUM(E28:H28)</f>
        <v>338.2</v>
      </c>
      <c r="J28" s="2" t="str">
        <f>IF(I28&gt;=404.3,"M",IF(I28&gt;=387.6,"I",IF(I28&gt;=371.9,"II",IF(I28&gt;=345.7,"III",""))))</f>
        <v/>
      </c>
      <c r="K28" s="2"/>
    </row>
    <row r="29" spans="1:11">
      <c r="A29" s="25" t="s">
        <v>16</v>
      </c>
      <c r="B29" s="1" t="s">
        <v>65</v>
      </c>
      <c r="C29" s="2">
        <v>2009</v>
      </c>
      <c r="D29" s="9" t="s">
        <v>48</v>
      </c>
      <c r="E29" s="19">
        <v>84.6</v>
      </c>
      <c r="F29" s="19">
        <v>71.099999999999994</v>
      </c>
      <c r="G29" s="19">
        <v>80.5</v>
      </c>
      <c r="H29" s="19">
        <v>73.7</v>
      </c>
      <c r="I29" s="20">
        <f>SUM(E29:H29)</f>
        <v>309.89999999999998</v>
      </c>
      <c r="J29" s="2" t="str">
        <f>IF(I29&gt;=404.3,"M",IF(I29&gt;=387.6,"I",IF(I29&gt;=371.9,"II",IF(I29&gt;=345.7,"III",""))))</f>
        <v/>
      </c>
      <c r="K29" s="2"/>
    </row>
    <row r="30" spans="1:11">
      <c r="J30" s="6"/>
      <c r="K30" s="2"/>
    </row>
    <row r="31" spans="1:11">
      <c r="J31" s="6"/>
      <c r="K31" s="2"/>
    </row>
    <row r="32" spans="1:11">
      <c r="A32" s="35" t="s">
        <v>27</v>
      </c>
      <c r="B32" s="35"/>
      <c r="C32" s="35"/>
      <c r="D32" s="35"/>
      <c r="E32" s="35"/>
      <c r="F32" s="35"/>
      <c r="G32" s="35"/>
      <c r="H32" s="35"/>
      <c r="I32" s="35"/>
      <c r="J32" s="35"/>
    </row>
    <row r="34" spans="1:10">
      <c r="A34" s="7" t="s">
        <v>1</v>
      </c>
      <c r="B34" s="7" t="s">
        <v>2</v>
      </c>
      <c r="C34" s="7" t="s">
        <v>3</v>
      </c>
      <c r="D34" s="8" t="s">
        <v>4</v>
      </c>
      <c r="E34" s="31" t="s">
        <v>5</v>
      </c>
      <c r="F34" s="31"/>
      <c r="G34" s="7" t="s">
        <v>6</v>
      </c>
      <c r="I34" s="7"/>
    </row>
    <row r="35" spans="1:10">
      <c r="A35" s="6" t="s">
        <v>8</v>
      </c>
      <c r="B35" s="11" t="s">
        <v>89</v>
      </c>
      <c r="C35" s="2">
        <v>2012</v>
      </c>
      <c r="D35" s="9" t="s">
        <v>90</v>
      </c>
      <c r="E35" s="19">
        <v>96.8</v>
      </c>
      <c r="F35" s="19">
        <v>94.6</v>
      </c>
      <c r="G35" s="27">
        <f>SUM(E35:F35)</f>
        <v>191.39999999999998</v>
      </c>
    </row>
    <row r="36" spans="1:10">
      <c r="A36" s="6" t="s">
        <v>9</v>
      </c>
      <c r="B36" s="26" t="s">
        <v>100</v>
      </c>
      <c r="C36" s="3">
        <v>2009</v>
      </c>
      <c r="D36" s="4" t="s">
        <v>90</v>
      </c>
      <c r="E36" s="19">
        <v>93</v>
      </c>
      <c r="F36" s="19">
        <v>91.6</v>
      </c>
      <c r="G36" s="20">
        <f>SUM(E36:F36)</f>
        <v>184.6</v>
      </c>
      <c r="H36" s="28" t="s">
        <v>173</v>
      </c>
    </row>
    <row r="37" spans="1:10">
      <c r="A37" s="6" t="s">
        <v>10</v>
      </c>
      <c r="B37" s="41" t="s">
        <v>42</v>
      </c>
      <c r="C37" s="2">
        <v>2010</v>
      </c>
      <c r="D37" s="9" t="s">
        <v>38</v>
      </c>
      <c r="E37" s="19">
        <v>91.8</v>
      </c>
      <c r="F37" s="19">
        <v>84.4</v>
      </c>
      <c r="G37" s="20">
        <f>SUM(E37:F37)</f>
        <v>176.2</v>
      </c>
    </row>
    <row r="38" spans="1:10">
      <c r="A38" s="25" t="s">
        <v>11</v>
      </c>
      <c r="B38" s="4" t="s">
        <v>97</v>
      </c>
      <c r="C38" s="3">
        <v>2010</v>
      </c>
      <c r="D38" s="4" t="s">
        <v>90</v>
      </c>
      <c r="E38" s="19">
        <v>90.6</v>
      </c>
      <c r="F38" s="19">
        <v>83.4</v>
      </c>
      <c r="G38" s="20">
        <f>SUM(E38:F38)</f>
        <v>174</v>
      </c>
      <c r="H38" s="28" t="s">
        <v>173</v>
      </c>
      <c r="I38" s="3"/>
      <c r="J38" s="5"/>
    </row>
    <row r="39" spans="1:10">
      <c r="A39" s="25" t="s">
        <v>20</v>
      </c>
      <c r="B39" s="44" t="s">
        <v>99</v>
      </c>
      <c r="C39" s="3">
        <v>2008</v>
      </c>
      <c r="D39" s="4" t="s">
        <v>90</v>
      </c>
      <c r="E39" s="19">
        <v>95.1</v>
      </c>
      <c r="F39" s="19">
        <v>92.8</v>
      </c>
      <c r="G39" s="20">
        <f>SUM(E39:F39)</f>
        <v>187.89999999999998</v>
      </c>
      <c r="H39" s="28" t="s">
        <v>173</v>
      </c>
      <c r="I39" s="3"/>
      <c r="J39" s="5"/>
    </row>
    <row r="40" spans="1:10">
      <c r="A40" s="25"/>
      <c r="I40" s="3"/>
      <c r="J40" s="5"/>
    </row>
    <row r="41" spans="1:10">
      <c r="A41" s="25"/>
      <c r="C41" s="2"/>
      <c r="D41" s="1"/>
      <c r="E41" s="2"/>
      <c r="G41" s="6"/>
    </row>
    <row r="42" spans="1:10">
      <c r="A42" s="25"/>
    </row>
    <row r="44" spans="1:10" ht="17.5">
      <c r="B44" s="30" t="s">
        <v>174</v>
      </c>
      <c r="C44" s="30"/>
    </row>
  </sheetData>
  <sortState xmlns:xlrd2="http://schemas.microsoft.com/office/spreadsheetml/2017/richdata2" ref="B21:K29">
    <sortCondition descending="1" ref="I21:I29"/>
  </sortState>
  <mergeCells count="9">
    <mergeCell ref="E34:F34"/>
    <mergeCell ref="A1:J1"/>
    <mergeCell ref="A2:J2"/>
    <mergeCell ref="A3:J3"/>
    <mergeCell ref="E8:J8"/>
    <mergeCell ref="E20:H20"/>
    <mergeCell ref="A32:J32"/>
    <mergeCell ref="A6:J6"/>
    <mergeCell ref="A18:J18"/>
  </mergeCells>
  <phoneticPr fontId="9" type="noConversion"/>
  <pageMargins left="0.7" right="0.7" top="0.75" bottom="0.75" header="0.3" footer="0.3"/>
  <pageSetup paperSize="9" scale="88" orientation="portrait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tabSelected="1" topLeftCell="A27" zoomScale="82" zoomScaleNormal="70" workbookViewId="0">
      <selection activeCell="E51" sqref="E51"/>
    </sheetView>
  </sheetViews>
  <sheetFormatPr defaultColWidth="9.08984375" defaultRowHeight="15.5"/>
  <cols>
    <col min="1" max="1" width="6.453125" style="2" bestFit="1" customWidth="1"/>
    <col min="2" max="2" width="19.7265625" style="1" bestFit="1" customWidth="1"/>
    <col min="3" max="3" width="12.81640625" style="1" bestFit="1" customWidth="1"/>
    <col min="4" max="4" width="12.54296875" style="2" bestFit="1" customWidth="1"/>
    <col min="5" max="5" width="10.1796875" style="1" customWidth="1"/>
    <col min="6" max="6" width="6.7265625" style="2" customWidth="1"/>
    <col min="7" max="7" width="7.6328125" style="2" bestFit="1" customWidth="1"/>
    <col min="8" max="8" width="7" style="2" bestFit="1" customWidth="1"/>
    <col min="9" max="9" width="9.36328125" style="2" bestFit="1" customWidth="1"/>
    <col min="10" max="10" width="6.7265625" style="2" customWidth="1"/>
    <col min="11" max="11" width="7.6328125" style="1" bestFit="1" customWidth="1"/>
    <col min="12" max="12" width="8.1796875" style="1" customWidth="1"/>
    <col min="13" max="13" width="6.6328125" style="1" customWidth="1"/>
    <col min="14" max="16384" width="9.08984375" style="1"/>
  </cols>
  <sheetData>
    <row r="1" spans="1:13" ht="20" customHeight="1">
      <c r="A1" s="32" t="s">
        <v>40</v>
      </c>
      <c r="B1" s="32"/>
      <c r="C1" s="32"/>
      <c r="D1" s="32"/>
      <c r="E1" s="32"/>
      <c r="F1" s="32"/>
      <c r="G1" s="32"/>
      <c r="H1" s="32"/>
      <c r="I1" s="32"/>
      <c r="J1" s="32"/>
      <c r="K1" s="13"/>
    </row>
    <row r="2" spans="1:13" ht="17.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13"/>
    </row>
    <row r="3" spans="1:13" ht="13.5" customHeight="1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13"/>
    </row>
    <row r="4" spans="1:13" ht="13.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3"/>
    </row>
    <row r="5" spans="1:13" ht="13.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3"/>
    </row>
    <row r="6" spans="1:13" ht="13.5" customHeight="1">
      <c r="A6" s="35" t="s">
        <v>35</v>
      </c>
      <c r="B6" s="35"/>
      <c r="C6" s="35"/>
      <c r="D6" s="35"/>
      <c r="E6" s="35"/>
      <c r="F6" s="35"/>
      <c r="G6" s="35"/>
      <c r="H6" s="35"/>
      <c r="I6" s="35"/>
      <c r="J6" s="35"/>
    </row>
    <row r="7" spans="1:13" ht="13.5" customHeight="1">
      <c r="A7" s="6"/>
      <c r="B7" s="6"/>
      <c r="C7" s="6"/>
      <c r="D7" s="6"/>
      <c r="E7" s="6"/>
      <c r="F7" s="6"/>
      <c r="G7" s="6"/>
      <c r="H7" s="6"/>
      <c r="I7" s="6"/>
      <c r="J7" s="6"/>
    </row>
    <row r="8" spans="1:13" ht="13.5" customHeight="1">
      <c r="A8" s="7" t="s">
        <v>1</v>
      </c>
      <c r="B8" s="7" t="s">
        <v>2</v>
      </c>
      <c r="C8" s="7" t="s">
        <v>3</v>
      </c>
      <c r="D8" s="8" t="s">
        <v>4</v>
      </c>
      <c r="E8" s="31" t="s">
        <v>5</v>
      </c>
      <c r="F8" s="31"/>
      <c r="G8" s="31"/>
      <c r="H8" s="31"/>
      <c r="I8" s="31"/>
      <c r="J8" s="31"/>
      <c r="K8" s="7" t="s">
        <v>6</v>
      </c>
      <c r="L8" s="7" t="s">
        <v>7</v>
      </c>
    </row>
    <row r="9" spans="1:13">
      <c r="A9" s="6" t="s">
        <v>8</v>
      </c>
      <c r="B9" s="23" t="s">
        <v>154</v>
      </c>
      <c r="C9" s="2">
        <v>1991</v>
      </c>
      <c r="D9" s="1" t="s">
        <v>90</v>
      </c>
      <c r="E9" s="19">
        <v>103.9</v>
      </c>
      <c r="F9" s="19">
        <v>103.2</v>
      </c>
      <c r="G9" s="19">
        <v>104</v>
      </c>
      <c r="H9" s="19">
        <v>104.8</v>
      </c>
      <c r="I9" s="19">
        <v>103.9</v>
      </c>
      <c r="J9" s="19">
        <v>105.3</v>
      </c>
      <c r="K9" s="20">
        <f>SUM(E9:J9)</f>
        <v>625.1</v>
      </c>
      <c r="L9" s="2" t="str">
        <f>IF(K9&gt;=623,"SM",IF(K9&gt;=609.6,"M",IF(K9&gt;=588.7,"I",IF(K9&gt;=560.4,"II",""))))</f>
        <v>SM</v>
      </c>
      <c r="M9" s="28" t="s">
        <v>173</v>
      </c>
    </row>
    <row r="10" spans="1:13">
      <c r="A10" s="6" t="s">
        <v>9</v>
      </c>
      <c r="B10" s="23" t="s">
        <v>74</v>
      </c>
      <c r="C10" s="2">
        <v>2003</v>
      </c>
      <c r="D10" s="1" t="s">
        <v>38</v>
      </c>
      <c r="E10" s="19">
        <v>99.9</v>
      </c>
      <c r="F10" s="19">
        <v>102.7</v>
      </c>
      <c r="G10" s="19">
        <v>100.2</v>
      </c>
      <c r="H10" s="19">
        <v>100.4</v>
      </c>
      <c r="I10" s="19">
        <v>102.2</v>
      </c>
      <c r="J10" s="19">
        <v>103.9</v>
      </c>
      <c r="K10" s="20">
        <f>SUM(E10:J10)</f>
        <v>609.30000000000007</v>
      </c>
      <c r="L10" s="2" t="str">
        <f>IF(K10&gt;=623,"SM",IF(K10&gt;=609.6,"M",IF(K10&gt;=588.7,"I",IF(K10&gt;=560.4,"II",""))))</f>
        <v>I</v>
      </c>
    </row>
    <row r="11" spans="1:13">
      <c r="A11" s="6" t="s">
        <v>10</v>
      </c>
      <c r="B11" s="23" t="s">
        <v>24</v>
      </c>
      <c r="C11" s="2">
        <v>2000</v>
      </c>
      <c r="D11" s="1" t="s">
        <v>38</v>
      </c>
      <c r="E11" s="19">
        <v>100.4</v>
      </c>
      <c r="F11" s="19">
        <v>103.4</v>
      </c>
      <c r="G11" s="19">
        <v>104.4</v>
      </c>
      <c r="H11" s="19">
        <v>102.8</v>
      </c>
      <c r="I11" s="19">
        <v>98.5</v>
      </c>
      <c r="J11" s="19">
        <v>99</v>
      </c>
      <c r="K11" s="20">
        <f>SUM(E11:J11)</f>
        <v>608.5</v>
      </c>
      <c r="L11" s="2" t="str">
        <f>IF(K11&gt;=623,"SM",IF(K11&gt;=609.6,"M",IF(K11&gt;=588.7,"I",IF(K11&gt;=560.4,"II",""))))</f>
        <v>I</v>
      </c>
    </row>
    <row r="12" spans="1:13">
      <c r="A12" s="2" t="s">
        <v>11</v>
      </c>
      <c r="B12" s="24" t="s">
        <v>73</v>
      </c>
      <c r="C12" s="2">
        <v>2002</v>
      </c>
      <c r="D12" s="1" t="s">
        <v>38</v>
      </c>
      <c r="E12" s="19">
        <v>99.4</v>
      </c>
      <c r="F12" s="19">
        <v>100.2</v>
      </c>
      <c r="G12" s="19">
        <v>101.8</v>
      </c>
      <c r="H12" s="19">
        <v>101</v>
      </c>
      <c r="I12" s="19">
        <v>103.7</v>
      </c>
      <c r="J12" s="19">
        <v>100.3</v>
      </c>
      <c r="K12" s="20">
        <f>SUM(E12:J12)</f>
        <v>606.4</v>
      </c>
      <c r="L12" s="2" t="str">
        <f>IF(K12&gt;=623,"SM",IF(K12&gt;=609.6,"M",IF(K12&gt;=588.7,"I",IF(K12&gt;=560.4,"II",""))))</f>
        <v>I</v>
      </c>
    </row>
    <row r="13" spans="1:13">
      <c r="A13" s="2" t="s">
        <v>12</v>
      </c>
      <c r="B13" s="24" t="s">
        <v>128</v>
      </c>
      <c r="C13" s="2">
        <v>1976</v>
      </c>
      <c r="D13" s="1" t="s">
        <v>192</v>
      </c>
      <c r="E13" s="19">
        <v>102.8</v>
      </c>
      <c r="F13" s="19">
        <v>100.1</v>
      </c>
      <c r="G13" s="19">
        <v>101.2</v>
      </c>
      <c r="H13" s="19">
        <v>101.3</v>
      </c>
      <c r="I13" s="19">
        <v>98.6</v>
      </c>
      <c r="J13" s="19">
        <v>101.7</v>
      </c>
      <c r="K13" s="20">
        <f>SUM(E13:J13)</f>
        <v>605.70000000000005</v>
      </c>
      <c r="L13" s="2" t="str">
        <f>IF(K13&gt;=623,"SM",IF(K13&gt;=609.6,"M",IF(K13&gt;=588.7,"I",IF(K13&gt;=560.4,"II",""))))</f>
        <v>I</v>
      </c>
    </row>
    <row r="14" spans="1:13">
      <c r="A14" s="2" t="s">
        <v>13</v>
      </c>
      <c r="B14" s="1" t="s">
        <v>143</v>
      </c>
      <c r="C14" s="2">
        <v>1966</v>
      </c>
      <c r="D14" s="1" t="s">
        <v>192</v>
      </c>
      <c r="E14" s="19">
        <v>97.1</v>
      </c>
      <c r="F14" s="19">
        <v>100.3</v>
      </c>
      <c r="G14" s="19">
        <v>99.8</v>
      </c>
      <c r="H14" s="19">
        <v>100.5</v>
      </c>
      <c r="I14" s="19">
        <v>100.5</v>
      </c>
      <c r="J14" s="19">
        <v>104.3</v>
      </c>
      <c r="K14" s="6">
        <f>SUM(E14:J14)</f>
        <v>602.5</v>
      </c>
      <c r="L14" s="2" t="str">
        <f>IF(K14&gt;=623,"SM",IF(K14&gt;=609.6,"M",IF(K14&gt;=588.7,"I",IF(K14&gt;=560.4,"II",""))))</f>
        <v>I</v>
      </c>
    </row>
    <row r="15" spans="1:13">
      <c r="A15" s="2" t="s">
        <v>14</v>
      </c>
      <c r="B15" s="1" t="s">
        <v>23</v>
      </c>
      <c r="C15" s="2">
        <v>1971</v>
      </c>
      <c r="D15" s="1" t="s">
        <v>38</v>
      </c>
      <c r="E15" s="19">
        <v>101.3</v>
      </c>
      <c r="F15" s="19">
        <v>98.2</v>
      </c>
      <c r="G15" s="19">
        <v>102.3</v>
      </c>
      <c r="H15" s="19">
        <v>97</v>
      </c>
      <c r="I15" s="19">
        <v>101.3</v>
      </c>
      <c r="J15" s="19">
        <v>98</v>
      </c>
      <c r="K15" s="20">
        <f>SUM(E15:J15)</f>
        <v>598.1</v>
      </c>
      <c r="L15" s="2" t="str">
        <f>IF(K15&gt;=623,"SM",IF(K15&gt;=609.6,"M",IF(K15&gt;=588.7,"I",IF(K15&gt;=560.4,"II",""))))</f>
        <v>I</v>
      </c>
    </row>
    <row r="16" spans="1:13">
      <c r="A16" s="2" t="s">
        <v>15</v>
      </c>
      <c r="B16" s="24" t="s">
        <v>147</v>
      </c>
      <c r="C16" s="2">
        <v>1956</v>
      </c>
      <c r="D16" s="1" t="s">
        <v>45</v>
      </c>
      <c r="E16" s="19">
        <v>99.6</v>
      </c>
      <c r="F16" s="19">
        <v>100.9</v>
      </c>
      <c r="G16" s="19">
        <v>96.2</v>
      </c>
      <c r="H16" s="19">
        <v>99.9</v>
      </c>
      <c r="I16" s="19">
        <v>100.1</v>
      </c>
      <c r="J16" s="19">
        <v>100.3</v>
      </c>
      <c r="K16" s="20">
        <f>SUM(E16:J16)</f>
        <v>597</v>
      </c>
      <c r="L16" s="2" t="str">
        <f>IF(K16&gt;=623,"SM",IF(K16&gt;=609.6,"M",IF(K16&gt;=588.7,"I",IF(K16&gt;=560.4,"II",""))))</f>
        <v>I</v>
      </c>
      <c r="M16" s="28"/>
    </row>
    <row r="17" spans="1:13">
      <c r="A17" s="2" t="s">
        <v>16</v>
      </c>
      <c r="B17" s="1" t="s">
        <v>141</v>
      </c>
      <c r="C17" s="2">
        <v>2003</v>
      </c>
      <c r="D17" s="1" t="s">
        <v>38</v>
      </c>
      <c r="E17" s="19">
        <v>100.1</v>
      </c>
      <c r="F17" s="19">
        <v>97.9</v>
      </c>
      <c r="G17" s="19">
        <v>98.6</v>
      </c>
      <c r="H17" s="19">
        <v>101.2</v>
      </c>
      <c r="I17" s="19">
        <v>98.9</v>
      </c>
      <c r="J17" s="19">
        <v>98.3</v>
      </c>
      <c r="K17" s="20">
        <f>SUM(E17:J17)</f>
        <v>595</v>
      </c>
      <c r="L17" s="2" t="str">
        <f>IF(K17&gt;=623,"SM",IF(K17&gt;=609.6,"M",IF(K17&gt;=588.7,"I",IF(K17&gt;=560.4,"II",""))))</f>
        <v>I</v>
      </c>
      <c r="M17" s="28"/>
    </row>
    <row r="18" spans="1:13">
      <c r="A18" s="2" t="s">
        <v>17</v>
      </c>
      <c r="B18" s="1" t="s">
        <v>182</v>
      </c>
      <c r="C18" s="2">
        <v>1978</v>
      </c>
      <c r="D18" s="1" t="s">
        <v>122</v>
      </c>
      <c r="E18" s="19">
        <v>95.8</v>
      </c>
      <c r="F18" s="19">
        <v>99.7</v>
      </c>
      <c r="G18" s="19">
        <v>100.1</v>
      </c>
      <c r="H18" s="19">
        <v>98.8</v>
      </c>
      <c r="I18" s="19">
        <v>101.9</v>
      </c>
      <c r="J18" s="19">
        <v>98.1</v>
      </c>
      <c r="K18" s="20">
        <f>SUM(E18:J18)</f>
        <v>594.40000000000009</v>
      </c>
      <c r="L18" s="2" t="str">
        <f>IF(K18&gt;=623,"SM",IF(K18&gt;=609.6,"M",IF(K18&gt;=588.7,"I",IF(K18&gt;=560.4,"II",""))))</f>
        <v>I</v>
      </c>
      <c r="M18" s="28" t="s">
        <v>173</v>
      </c>
    </row>
    <row r="19" spans="1:13">
      <c r="A19" s="2" t="s">
        <v>18</v>
      </c>
      <c r="B19" s="1" t="s">
        <v>49</v>
      </c>
      <c r="C19" s="2">
        <v>1971</v>
      </c>
      <c r="D19" s="1" t="s">
        <v>48</v>
      </c>
      <c r="E19" s="19">
        <v>96.8</v>
      </c>
      <c r="F19" s="19">
        <v>98.2</v>
      </c>
      <c r="G19" s="19">
        <v>96</v>
      </c>
      <c r="H19" s="19">
        <v>98.1</v>
      </c>
      <c r="I19" s="19">
        <v>101.3</v>
      </c>
      <c r="J19" s="19">
        <v>97.2</v>
      </c>
      <c r="K19" s="20">
        <f>SUM(E19:J19)</f>
        <v>587.6</v>
      </c>
      <c r="L19" s="2" t="str">
        <f>IF(K19&gt;=623,"SM",IF(K19&gt;=609.6,"M",IF(K19&gt;=588.7,"I",IF(K19&gt;=560.4,"II",""))))</f>
        <v>II</v>
      </c>
      <c r="M19" s="28" t="s">
        <v>173</v>
      </c>
    </row>
    <row r="20" spans="1:13">
      <c r="A20" s="2" t="s">
        <v>19</v>
      </c>
      <c r="B20" s="1" t="s">
        <v>78</v>
      </c>
      <c r="C20" s="2">
        <v>1975</v>
      </c>
      <c r="D20" s="1" t="s">
        <v>45</v>
      </c>
      <c r="E20" s="19">
        <v>100.5</v>
      </c>
      <c r="F20" s="19">
        <v>92.2</v>
      </c>
      <c r="G20" s="19">
        <v>97.4</v>
      </c>
      <c r="H20" s="19">
        <v>100.3</v>
      </c>
      <c r="I20" s="19">
        <v>98.1</v>
      </c>
      <c r="J20" s="19">
        <v>95.9</v>
      </c>
      <c r="K20" s="20">
        <f>SUM(E20:J20)</f>
        <v>584.4</v>
      </c>
      <c r="L20" s="2" t="str">
        <f>IF(K20&gt;=623,"SM",IF(K20&gt;=609.6,"M",IF(K20&gt;=588.7,"I",IF(K20&gt;=560.4,"II",""))))</f>
        <v>II</v>
      </c>
      <c r="M20" s="28"/>
    </row>
    <row r="21" spans="1:13">
      <c r="A21" s="25" t="s">
        <v>148</v>
      </c>
      <c r="B21" s="1" t="s">
        <v>142</v>
      </c>
      <c r="C21" s="2">
        <v>2004</v>
      </c>
      <c r="D21" s="1" t="s">
        <v>190</v>
      </c>
      <c r="E21" s="19">
        <v>92.1</v>
      </c>
      <c r="F21" s="19">
        <v>97.4</v>
      </c>
      <c r="G21" s="19">
        <v>94.8</v>
      </c>
      <c r="H21" s="19">
        <v>92.3</v>
      </c>
      <c r="I21" s="19">
        <v>94.8</v>
      </c>
      <c r="J21" s="19">
        <v>93.7</v>
      </c>
      <c r="K21" s="20">
        <f>SUM(E21:J21)</f>
        <v>565.1</v>
      </c>
      <c r="L21" s="2" t="str">
        <f>IF(K21&gt;=623,"SM",IF(K21&gt;=609.6,"M",IF(K21&gt;=588.7,"I",IF(K21&gt;=560.4,"II",""))))</f>
        <v>II</v>
      </c>
      <c r="M21" s="28"/>
    </row>
    <row r="22" spans="1:13">
      <c r="A22" s="25" t="s">
        <v>149</v>
      </c>
      <c r="B22" s="1" t="s">
        <v>80</v>
      </c>
      <c r="C22" s="2">
        <v>2006</v>
      </c>
      <c r="D22" s="1" t="s">
        <v>38</v>
      </c>
      <c r="E22" s="19">
        <v>88.5</v>
      </c>
      <c r="F22" s="19">
        <v>94.2</v>
      </c>
      <c r="G22" s="19">
        <v>101.1</v>
      </c>
      <c r="H22" s="19">
        <v>92.7</v>
      </c>
      <c r="I22" s="19">
        <v>94.2</v>
      </c>
      <c r="J22" s="19">
        <v>91.7</v>
      </c>
      <c r="K22" s="20">
        <f>SUM(E22:J22)</f>
        <v>562.4</v>
      </c>
      <c r="L22" s="2" t="str">
        <f>IF(K22&gt;=623,"SM",IF(K22&gt;=609.6,"M",IF(K22&gt;=588.7,"I",IF(K22&gt;=560.4,"II",""))))</f>
        <v>II</v>
      </c>
      <c r="M22" s="28"/>
    </row>
    <row r="23" spans="1:13">
      <c r="A23" s="25" t="s">
        <v>150</v>
      </c>
      <c r="B23" s="1" t="s">
        <v>76</v>
      </c>
      <c r="C23" s="2">
        <v>2005</v>
      </c>
      <c r="D23" s="1" t="s">
        <v>45</v>
      </c>
      <c r="E23" s="19">
        <v>90.7</v>
      </c>
      <c r="F23" s="19">
        <v>93</v>
      </c>
      <c r="G23" s="19">
        <v>93.4</v>
      </c>
      <c r="H23" s="19">
        <v>90.4</v>
      </c>
      <c r="I23" s="19">
        <v>94.6</v>
      </c>
      <c r="J23" s="19">
        <v>97.8</v>
      </c>
      <c r="K23" s="20">
        <f>SUM(E23:J23)</f>
        <v>559.9</v>
      </c>
      <c r="L23" s="2" t="str">
        <f>IF(K23&gt;=623,"SM",IF(K23&gt;=609.6,"M",IF(K23&gt;=588.7,"I",IF(K23&gt;=560.4,"II",""))))</f>
        <v/>
      </c>
      <c r="M23" s="28"/>
    </row>
    <row r="24" spans="1:13">
      <c r="A24" s="25" t="s">
        <v>155</v>
      </c>
      <c r="B24" s="1" t="s">
        <v>77</v>
      </c>
      <c r="C24" s="2">
        <v>2005</v>
      </c>
      <c r="D24" s="1" t="s">
        <v>45</v>
      </c>
      <c r="E24" s="19">
        <v>94.2</v>
      </c>
      <c r="F24" s="19">
        <v>98</v>
      </c>
      <c r="G24" s="19">
        <v>89.9</v>
      </c>
      <c r="H24" s="19">
        <v>90.5</v>
      </c>
      <c r="I24" s="19">
        <v>95.5</v>
      </c>
      <c r="J24" s="19">
        <v>88.3</v>
      </c>
      <c r="K24" s="20">
        <f>SUM(E24:J24)</f>
        <v>556.4</v>
      </c>
      <c r="L24" s="2" t="str">
        <f>IF(K24&gt;=623,"SM",IF(K24&gt;=609.6,"M",IF(K24&gt;=588.7,"I",IF(K24&gt;=560.4,"II",""))))</f>
        <v/>
      </c>
      <c r="M24" s="28"/>
    </row>
    <row r="25" spans="1:13">
      <c r="A25" s="25" t="s">
        <v>156</v>
      </c>
      <c r="B25" s="1" t="s">
        <v>75</v>
      </c>
      <c r="C25" s="2">
        <v>1951</v>
      </c>
      <c r="D25" s="1" t="s">
        <v>39</v>
      </c>
      <c r="E25" s="19">
        <v>91.7</v>
      </c>
      <c r="F25" s="19">
        <v>79.599999999999994</v>
      </c>
      <c r="G25" s="19">
        <v>91.1</v>
      </c>
      <c r="H25" s="19">
        <v>88.7</v>
      </c>
      <c r="I25" s="19">
        <v>90</v>
      </c>
      <c r="J25" s="19">
        <v>83.8</v>
      </c>
      <c r="K25" s="20">
        <f>SUM(E25:J25)</f>
        <v>524.9</v>
      </c>
      <c r="L25" s="2" t="str">
        <f>IF(K25&gt;=623,"SM",IF(K25&gt;=609.6,"M",IF(K25&gt;=588.7,"I",IF(K25&gt;=560.4,"II",""))))</f>
        <v/>
      </c>
      <c r="M25" s="28"/>
    </row>
    <row r="26" spans="1:13">
      <c r="A26" s="25" t="s">
        <v>157</v>
      </c>
      <c r="B26" s="1" t="s">
        <v>183</v>
      </c>
      <c r="C26" s="2">
        <v>1972</v>
      </c>
      <c r="D26" s="1" t="s">
        <v>122</v>
      </c>
      <c r="E26" s="19">
        <v>84.5</v>
      </c>
      <c r="F26" s="19">
        <v>80.2</v>
      </c>
      <c r="G26" s="19">
        <v>86.3</v>
      </c>
      <c r="H26" s="19">
        <v>79.900000000000006</v>
      </c>
      <c r="I26" s="19">
        <v>85.7</v>
      </c>
      <c r="J26" s="19">
        <v>82.1</v>
      </c>
      <c r="K26" s="20">
        <f>SUM(E26:J26)</f>
        <v>498.69999999999993</v>
      </c>
      <c r="L26" s="2" t="str">
        <f>IF(K26&gt;=623,"SM",IF(K26&gt;=609.6,"M",IF(K26&gt;=588.7,"I",IF(K26&gt;=560.4,"II",""))))</f>
        <v/>
      </c>
      <c r="M26" s="28" t="s">
        <v>173</v>
      </c>
    </row>
    <row r="27" spans="1:13">
      <c r="A27" s="25" t="s">
        <v>20</v>
      </c>
      <c r="B27" s="1" t="s">
        <v>74</v>
      </c>
      <c r="C27" s="2">
        <v>2003</v>
      </c>
      <c r="D27" s="1" t="s">
        <v>38</v>
      </c>
      <c r="E27" s="19">
        <v>99.2</v>
      </c>
      <c r="F27" s="19">
        <v>103.1</v>
      </c>
      <c r="G27" s="19">
        <v>101.1</v>
      </c>
      <c r="H27" s="19">
        <v>105</v>
      </c>
      <c r="I27" s="19">
        <v>103.9</v>
      </c>
      <c r="J27" s="19">
        <v>102.1</v>
      </c>
      <c r="K27" s="20">
        <f>SUM(E27:J27)</f>
        <v>614.4</v>
      </c>
      <c r="L27" s="2" t="str">
        <f>IF(K27&gt;=623,"SM",IF(K27&gt;=609.6,"M",IF(K27&gt;=588.7,"I",IF(K27&gt;=560.4,"II",""))))</f>
        <v>M</v>
      </c>
      <c r="M27" s="28"/>
    </row>
    <row r="28" spans="1:13">
      <c r="C28" s="2"/>
      <c r="D28" s="1"/>
      <c r="E28" s="19"/>
      <c r="F28" s="19"/>
      <c r="G28" s="19"/>
      <c r="H28" s="19"/>
      <c r="I28" s="19"/>
      <c r="J28" s="19"/>
      <c r="K28" s="20"/>
      <c r="L28" s="2"/>
      <c r="M28" s="28"/>
    </row>
    <row r="29" spans="1:13">
      <c r="K29" s="20"/>
      <c r="L29" s="2"/>
      <c r="M29" s="28"/>
    </row>
    <row r="30" spans="1:13">
      <c r="D30" s="1"/>
      <c r="F30" s="1"/>
      <c r="G30" s="1"/>
      <c r="H30" s="1"/>
      <c r="I30" s="1"/>
      <c r="J30" s="1"/>
      <c r="K30" s="20"/>
      <c r="L30" s="2"/>
      <c r="M30" s="28"/>
    </row>
    <row r="31" spans="1:13">
      <c r="A31" s="35" t="s">
        <v>29</v>
      </c>
      <c r="B31" s="35"/>
      <c r="C31" s="35"/>
      <c r="D31" s="35"/>
      <c r="E31" s="35"/>
      <c r="F31" s="35"/>
      <c r="G31" s="35"/>
      <c r="H31" s="35"/>
      <c r="I31" s="35"/>
      <c r="J31" s="35"/>
      <c r="K31" s="20"/>
      <c r="L31" s="2" t="str">
        <f t="shared" ref="L31" si="0">IF(K31&gt;=623,"SM",IF(K31&gt;=609.6,"M",IF(K31&gt;=588.7,"I",IF(K31&gt;=560.4,"II",""))))</f>
        <v/>
      </c>
    </row>
    <row r="32" spans="1:13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1">
      <c r="A33" s="7" t="s">
        <v>1</v>
      </c>
      <c r="B33" s="7" t="s">
        <v>2</v>
      </c>
      <c r="C33" s="7" t="s">
        <v>3</v>
      </c>
      <c r="D33" s="8" t="s">
        <v>4</v>
      </c>
      <c r="E33" s="31" t="s">
        <v>5</v>
      </c>
      <c r="F33" s="31"/>
      <c r="G33" s="31"/>
      <c r="H33" s="31"/>
      <c r="I33" s="7" t="s">
        <v>6</v>
      </c>
      <c r="J33" s="7" t="s">
        <v>7</v>
      </c>
    </row>
    <row r="34" spans="1:11">
      <c r="A34" s="6" t="s">
        <v>8</v>
      </c>
      <c r="B34" s="23" t="s">
        <v>46</v>
      </c>
      <c r="C34" s="21">
        <v>2010</v>
      </c>
      <c r="D34" s="9" t="s">
        <v>48</v>
      </c>
      <c r="E34" s="19">
        <v>99.3</v>
      </c>
      <c r="F34" s="19">
        <v>102</v>
      </c>
      <c r="G34" s="19">
        <v>97.6</v>
      </c>
      <c r="H34" s="19">
        <v>100.2</v>
      </c>
      <c r="I34" s="27">
        <f>SUM(E34:H34)</f>
        <v>399.09999999999997</v>
      </c>
      <c r="J34" s="2" t="str">
        <f>IF(I34&gt;=406.4,"M",IF(I34&gt;=392.8,"I",IF(I34&gt;=371.9,"II",IF(I34&gt;=345.7,"III",""))))</f>
        <v>I</v>
      </c>
      <c r="K34" s="28" t="s">
        <v>173</v>
      </c>
    </row>
    <row r="35" spans="1:11">
      <c r="A35" s="6" t="s">
        <v>9</v>
      </c>
      <c r="B35" s="23" t="s">
        <v>52</v>
      </c>
      <c r="C35" s="21">
        <v>2008</v>
      </c>
      <c r="D35" s="9" t="s">
        <v>48</v>
      </c>
      <c r="E35" s="19">
        <v>100.9</v>
      </c>
      <c r="F35" s="19">
        <v>99.2</v>
      </c>
      <c r="G35" s="19">
        <v>96</v>
      </c>
      <c r="H35" s="19">
        <v>97.3</v>
      </c>
      <c r="I35" s="27">
        <f>SUM(E35:H35)</f>
        <v>393.40000000000003</v>
      </c>
      <c r="J35" s="2" t="str">
        <f>IF(I35&gt;=406.4,"M",IF(I35&gt;=392.8,"I",IF(I35&gt;=371.9,"II",IF(I35&gt;=345.7,"III",""))))</f>
        <v>I</v>
      </c>
      <c r="K35" s="28" t="s">
        <v>173</v>
      </c>
    </row>
    <row r="36" spans="1:11">
      <c r="A36" s="6" t="s">
        <v>10</v>
      </c>
      <c r="B36" s="23" t="s">
        <v>132</v>
      </c>
      <c r="C36" s="21">
        <v>2010</v>
      </c>
      <c r="D36" s="9" t="s">
        <v>192</v>
      </c>
      <c r="E36" s="19">
        <v>89.8</v>
      </c>
      <c r="F36" s="19">
        <v>95</v>
      </c>
      <c r="G36" s="19">
        <v>97</v>
      </c>
      <c r="H36" s="19">
        <v>102.1</v>
      </c>
      <c r="I36" s="27">
        <f>SUM(E36:H36)</f>
        <v>383.9</v>
      </c>
      <c r="J36" s="2" t="str">
        <f>IF(I36&gt;=406.4,"M",IF(I36&gt;=392.8,"I",IF(I36&gt;=371.9,"II",IF(I36&gt;=345.7,"III",""))))</f>
        <v>II</v>
      </c>
    </row>
    <row r="37" spans="1:11">
      <c r="A37" s="2" t="s">
        <v>11</v>
      </c>
      <c r="B37" s="24" t="s">
        <v>80</v>
      </c>
      <c r="C37" s="21">
        <v>2006</v>
      </c>
      <c r="D37" s="9" t="s">
        <v>38</v>
      </c>
      <c r="E37" s="19">
        <v>95.2</v>
      </c>
      <c r="F37" s="19">
        <v>96.2</v>
      </c>
      <c r="G37" s="19">
        <v>93.2</v>
      </c>
      <c r="H37" s="19">
        <v>95.8</v>
      </c>
      <c r="I37" s="27">
        <f>SUM(E37:H37)</f>
        <v>380.40000000000003</v>
      </c>
      <c r="J37" s="2" t="str">
        <f>IF(I37&gt;=406.4,"M",IF(I37&gt;=392.8,"I",IF(I37&gt;=371.9,"II",IF(I37&gt;=345.7,"III",""))))</f>
        <v>II</v>
      </c>
    </row>
    <row r="38" spans="1:11">
      <c r="A38" s="2" t="s">
        <v>12</v>
      </c>
      <c r="B38" s="42" t="s">
        <v>184</v>
      </c>
      <c r="C38" s="21">
        <v>2007</v>
      </c>
      <c r="D38" s="9" t="s">
        <v>122</v>
      </c>
      <c r="E38" s="19">
        <v>90.9</v>
      </c>
      <c r="F38" s="19">
        <v>89.2</v>
      </c>
      <c r="G38" s="19">
        <v>87.6</v>
      </c>
      <c r="H38" s="19">
        <v>86</v>
      </c>
      <c r="I38" s="27">
        <f>SUM(E38:H38)</f>
        <v>353.70000000000005</v>
      </c>
      <c r="J38" s="2" t="str">
        <f>IF(I38&gt;=406.4,"M",IF(I38&gt;=392.8,"I",IF(I38&gt;=371.9,"II",IF(I38&gt;=345.7,"III",""))))</f>
        <v>III</v>
      </c>
      <c r="K38" s="28" t="s">
        <v>173</v>
      </c>
    </row>
    <row r="39" spans="1:11">
      <c r="A39" s="2" t="s">
        <v>13</v>
      </c>
      <c r="B39" s="24" t="s">
        <v>131</v>
      </c>
      <c r="C39" s="21">
        <v>2008</v>
      </c>
      <c r="D39" s="9" t="s">
        <v>192</v>
      </c>
      <c r="E39" s="19">
        <v>91.3</v>
      </c>
      <c r="F39" s="19">
        <v>82.9</v>
      </c>
      <c r="G39" s="19">
        <v>95</v>
      </c>
      <c r="H39" s="19">
        <v>79.7</v>
      </c>
      <c r="I39" s="27">
        <f>SUM(E39:H39)</f>
        <v>348.9</v>
      </c>
      <c r="J39" s="2" t="str">
        <f>IF(I39&gt;=406.4,"M",IF(I39&gt;=392.8,"I",IF(I39&gt;=371.9,"II",IF(I39&gt;=345.7,"III",""))))</f>
        <v>III</v>
      </c>
    </row>
    <row r="40" spans="1:11">
      <c r="A40" s="6" t="s">
        <v>14</v>
      </c>
      <c r="B40" s="24" t="s">
        <v>133</v>
      </c>
      <c r="C40" s="21">
        <v>2009</v>
      </c>
      <c r="D40" s="9" t="s">
        <v>38</v>
      </c>
      <c r="E40" s="19">
        <v>79.7</v>
      </c>
      <c r="F40" s="19">
        <v>82</v>
      </c>
      <c r="G40" s="19">
        <v>89.2</v>
      </c>
      <c r="H40" s="19">
        <v>88.6</v>
      </c>
      <c r="I40" s="22">
        <f>SUM(E40:H40)</f>
        <v>339.5</v>
      </c>
      <c r="J40" s="6" t="str">
        <f>IF(I40&gt;=406.4,"M",IF(I40&gt;=392.8,"I",IF(I40&gt;=371.9,"II",IF(I40&gt;=345.7,"III",""))))</f>
        <v/>
      </c>
    </row>
    <row r="41" spans="1:11">
      <c r="A41" s="25"/>
      <c r="B41" s="4"/>
      <c r="C41" s="3"/>
      <c r="D41" s="4"/>
      <c r="F41" s="1"/>
      <c r="G41" s="3"/>
      <c r="H41" s="3"/>
      <c r="I41" s="3"/>
      <c r="J41" s="5"/>
    </row>
    <row r="42" spans="1:11">
      <c r="A42"/>
      <c r="B42" s="4"/>
      <c r="C42" s="3"/>
      <c r="D42" s="4"/>
      <c r="F42" s="1"/>
      <c r="G42" s="3"/>
      <c r="H42" s="3"/>
      <c r="I42" s="3"/>
      <c r="J42" s="5"/>
    </row>
    <row r="43" spans="1:11">
      <c r="A43" s="35" t="s">
        <v>64</v>
      </c>
      <c r="B43" s="35"/>
      <c r="C43" s="35"/>
      <c r="D43" s="35"/>
      <c r="E43" s="35"/>
      <c r="F43" s="35"/>
      <c r="G43" s="35"/>
      <c r="H43" s="35"/>
      <c r="I43" s="35"/>
      <c r="J43" s="35"/>
    </row>
    <row r="44" spans="1:11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1">
      <c r="A45" s="7" t="s">
        <v>1</v>
      </c>
      <c r="B45" s="7" t="s">
        <v>2</v>
      </c>
      <c r="C45" s="7" t="s">
        <v>3</v>
      </c>
      <c r="D45" s="8" t="s">
        <v>4</v>
      </c>
      <c r="E45" s="31" t="s">
        <v>5</v>
      </c>
      <c r="F45" s="31"/>
      <c r="G45" s="7" t="s">
        <v>6</v>
      </c>
      <c r="H45" s="7"/>
      <c r="I45" s="1"/>
    </row>
    <row r="46" spans="1:11">
      <c r="A46" s="6" t="s">
        <v>8</v>
      </c>
      <c r="B46" s="23" t="s">
        <v>95</v>
      </c>
      <c r="C46" s="2">
        <v>2010</v>
      </c>
      <c r="D46" s="9" t="s">
        <v>90</v>
      </c>
      <c r="E46" s="19">
        <v>90.4</v>
      </c>
      <c r="F46" s="19">
        <v>82.5</v>
      </c>
      <c r="G46" s="20">
        <f>SUM(E46:F46)</f>
        <v>172.9</v>
      </c>
      <c r="H46" s="2" t="str">
        <f>IF(G46&gt;=406.4,"M",IF(G46&gt;=392.8,"I",IF(G46&gt;=371.9,"II",IF(G46&gt;=345.7,"III",""))))</f>
        <v/>
      </c>
      <c r="I46" s="1"/>
    </row>
    <row r="47" spans="1:11">
      <c r="A47" s="6" t="s">
        <v>9</v>
      </c>
      <c r="B47" s="23" t="s">
        <v>63</v>
      </c>
      <c r="C47" s="2">
        <v>2009</v>
      </c>
      <c r="D47" s="9" t="s">
        <v>45</v>
      </c>
      <c r="E47" s="19">
        <v>63.5</v>
      </c>
      <c r="F47" s="19">
        <v>70</v>
      </c>
      <c r="G47" s="20">
        <f>SUM(E47:F47)</f>
        <v>133.5</v>
      </c>
      <c r="H47" s="2" t="str">
        <f t="shared" ref="H47" si="1">IF(G47&gt;=406.4,"M",IF(G47&gt;=392.8,"I",IF(G47&gt;=371.9,"II",IF(G47&gt;=345.7,"III",""))))</f>
        <v/>
      </c>
      <c r="I47" s="1"/>
    </row>
    <row r="48" spans="1:11">
      <c r="A48" s="6" t="s">
        <v>10</v>
      </c>
      <c r="B48" s="11" t="s">
        <v>88</v>
      </c>
      <c r="C48" s="2">
        <v>2011</v>
      </c>
      <c r="D48" s="1" t="s">
        <v>38</v>
      </c>
      <c r="E48" s="19">
        <v>60.2</v>
      </c>
      <c r="F48" s="19">
        <v>55.8</v>
      </c>
      <c r="G48" s="20">
        <f>SUM(E48:F48)</f>
        <v>116</v>
      </c>
      <c r="I48" s="1"/>
    </row>
    <row r="49" spans="2:9">
      <c r="B49" s="11"/>
      <c r="C49" s="2"/>
      <c r="D49" s="1"/>
      <c r="E49" s="19"/>
      <c r="F49" s="19"/>
      <c r="G49" s="20"/>
      <c r="I49" s="1"/>
    </row>
    <row r="50" spans="2:9">
      <c r="B50" s="11"/>
      <c r="C50" s="2"/>
      <c r="D50" s="1"/>
      <c r="E50" s="19"/>
      <c r="F50" s="19"/>
      <c r="G50" s="20"/>
    </row>
    <row r="51" spans="2:9">
      <c r="C51" s="2"/>
      <c r="D51" s="1"/>
      <c r="E51" s="19"/>
      <c r="F51" s="19"/>
      <c r="G51" s="20"/>
    </row>
    <row r="52" spans="2:9" ht="17.5">
      <c r="B52" s="30" t="s">
        <v>174</v>
      </c>
      <c r="C52" s="30"/>
      <c r="G52" s="20"/>
      <c r="I52" s="1"/>
    </row>
    <row r="53" spans="2:9">
      <c r="G53" s="20"/>
      <c r="I53" s="1"/>
    </row>
  </sheetData>
  <sortState xmlns:xlrd2="http://schemas.microsoft.com/office/spreadsheetml/2017/richdata2" ref="B34:K40">
    <sortCondition descending="1" ref="I34:I40"/>
  </sortState>
  <mergeCells count="9">
    <mergeCell ref="A43:J43"/>
    <mergeCell ref="E45:F45"/>
    <mergeCell ref="A31:J31"/>
    <mergeCell ref="A1:J1"/>
    <mergeCell ref="A2:J2"/>
    <mergeCell ref="A3:J3"/>
    <mergeCell ref="A6:J6"/>
    <mergeCell ref="E8:J8"/>
    <mergeCell ref="E33:H33"/>
  </mergeCells>
  <phoneticPr fontId="0" type="noConversion"/>
  <pageMargins left="0.75" right="0.75" top="1" bottom="1" header="0.5" footer="0.5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8"/>
  <sheetViews>
    <sheetView zoomScale="85" zoomScaleNormal="85" zoomScaleSheetLayoutView="95" workbookViewId="0">
      <selection activeCell="D19" sqref="D19"/>
    </sheetView>
  </sheetViews>
  <sheetFormatPr defaultColWidth="9.08984375" defaultRowHeight="15.5"/>
  <cols>
    <col min="1" max="1" width="5.81640625" style="2" bestFit="1" customWidth="1"/>
    <col min="2" max="2" width="24.1796875" style="1" bestFit="1" customWidth="1"/>
    <col min="3" max="3" width="9.81640625" style="1" bestFit="1" customWidth="1"/>
    <col min="4" max="4" width="14.08984375" style="2" bestFit="1" customWidth="1"/>
    <col min="5" max="5" width="9.36328125" style="1" bestFit="1" customWidth="1"/>
    <col min="6" max="6" width="5.90625" style="2" customWidth="1"/>
    <col min="7" max="7" width="7.1796875" style="2" bestFit="1" customWidth="1"/>
    <col min="8" max="8" width="5.90625" style="2" customWidth="1"/>
    <col min="9" max="9" width="7.1796875" style="2" bestFit="1" customWidth="1"/>
    <col min="10" max="10" width="5.90625" style="2" customWidth="1"/>
    <col min="11" max="12" width="7.1796875" style="1" bestFit="1" customWidth="1"/>
    <col min="13" max="13" width="6.36328125" style="1" bestFit="1" customWidth="1"/>
    <col min="14" max="16384" width="9.08984375" style="1"/>
  </cols>
  <sheetData>
    <row r="1" spans="1:13" ht="20" customHeight="1">
      <c r="A1" s="32" t="s">
        <v>40</v>
      </c>
      <c r="B1" s="32"/>
      <c r="C1" s="32"/>
      <c r="D1" s="32"/>
      <c r="E1" s="32"/>
      <c r="F1" s="32"/>
      <c r="G1" s="32"/>
      <c r="H1" s="32"/>
      <c r="I1" s="32"/>
      <c r="J1" s="32"/>
      <c r="K1" s="13"/>
    </row>
    <row r="2" spans="1:13" ht="17.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13"/>
    </row>
    <row r="3" spans="1:13" ht="13.5" customHeight="1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13"/>
    </row>
    <row r="4" spans="1:13" ht="13.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3"/>
    </row>
    <row r="5" spans="1:13" ht="13.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3"/>
    </row>
    <row r="6" spans="1:13" ht="13.5" customHeight="1">
      <c r="A6" s="35" t="s">
        <v>36</v>
      </c>
      <c r="B6" s="35"/>
      <c r="C6" s="35"/>
      <c r="D6" s="35"/>
      <c r="E6" s="35"/>
      <c r="F6" s="35"/>
      <c r="G6" s="35"/>
      <c r="H6" s="35"/>
      <c r="I6" s="35"/>
      <c r="J6" s="35"/>
    </row>
    <row r="7" spans="1:13" ht="13.5" customHeight="1">
      <c r="A7" s="6"/>
      <c r="B7" s="6"/>
      <c r="C7" s="6"/>
      <c r="D7" s="6"/>
      <c r="E7" s="6"/>
      <c r="F7" s="6"/>
      <c r="G7" s="6"/>
      <c r="H7" s="6"/>
      <c r="I7" s="6"/>
      <c r="J7" s="6"/>
    </row>
    <row r="8" spans="1:13" ht="13.5" customHeight="1">
      <c r="A8" s="7" t="s">
        <v>1</v>
      </c>
      <c r="B8" s="7" t="s">
        <v>2</v>
      </c>
      <c r="C8" s="7" t="s">
        <v>3</v>
      </c>
      <c r="D8" s="8" t="s">
        <v>4</v>
      </c>
      <c r="E8" s="31" t="s">
        <v>5</v>
      </c>
      <c r="F8" s="31"/>
      <c r="G8" s="31"/>
      <c r="H8" s="31"/>
      <c r="I8" s="31"/>
      <c r="J8" s="31"/>
      <c r="K8" s="7" t="s">
        <v>6</v>
      </c>
      <c r="L8" s="7" t="s">
        <v>7</v>
      </c>
    </row>
    <row r="9" spans="1:13">
      <c r="A9" s="6" t="s">
        <v>8</v>
      </c>
      <c r="B9" s="41" t="s">
        <v>180</v>
      </c>
      <c r="C9" s="21">
        <v>1987</v>
      </c>
      <c r="D9" s="9" t="s">
        <v>122</v>
      </c>
      <c r="E9" s="2">
        <v>95</v>
      </c>
      <c r="F9" s="2">
        <v>93</v>
      </c>
      <c r="G9" s="2">
        <v>94</v>
      </c>
      <c r="H9" s="2">
        <v>94</v>
      </c>
      <c r="I9" s="2">
        <v>93</v>
      </c>
      <c r="J9" s="2">
        <v>94</v>
      </c>
      <c r="K9" s="6">
        <f>SUM(E9:J9)</f>
        <v>563</v>
      </c>
      <c r="L9" s="2" t="str">
        <f>IF(K9&gt;=569,"SM",IF(K9&gt;=563,"M",IF(K9&gt;=540,"I",IF(K9&gt;=503,"II",""))))</f>
        <v>M</v>
      </c>
      <c r="M9" s="1" t="s">
        <v>173</v>
      </c>
    </row>
    <row r="10" spans="1:13">
      <c r="A10" s="6" t="s">
        <v>9</v>
      </c>
      <c r="B10" s="23" t="s">
        <v>152</v>
      </c>
      <c r="C10" s="21">
        <v>1985</v>
      </c>
      <c r="D10" s="9" t="s">
        <v>90</v>
      </c>
      <c r="E10" s="2">
        <v>89</v>
      </c>
      <c r="F10" s="2">
        <v>89</v>
      </c>
      <c r="G10" s="2">
        <v>87</v>
      </c>
      <c r="H10" s="2">
        <v>89</v>
      </c>
      <c r="I10" s="2">
        <v>91</v>
      </c>
      <c r="J10" s="2">
        <v>86</v>
      </c>
      <c r="K10" s="6">
        <f t="shared" ref="K10:K25" si="0">SUM(E10:J10)</f>
        <v>531</v>
      </c>
      <c r="L10" s="2" t="str">
        <f t="shared" ref="L10:L25" si="1">IF(K10&gt;=569,"SM",IF(K10&gt;=563,"M",IF(K10&gt;=540,"I",IF(K10&gt;=503,"II",""))))</f>
        <v>II</v>
      </c>
      <c r="M10" s="28" t="s">
        <v>173</v>
      </c>
    </row>
    <row r="11" spans="1:13">
      <c r="A11" s="6" t="s">
        <v>10</v>
      </c>
      <c r="B11" s="23" t="s">
        <v>68</v>
      </c>
      <c r="C11" s="21">
        <v>2000</v>
      </c>
      <c r="D11" s="9" t="s">
        <v>38</v>
      </c>
      <c r="E11" s="2">
        <v>85</v>
      </c>
      <c r="F11" s="2">
        <v>88</v>
      </c>
      <c r="G11" s="2">
        <v>84</v>
      </c>
      <c r="H11" s="2">
        <v>88</v>
      </c>
      <c r="I11" s="2">
        <v>87</v>
      </c>
      <c r="J11" s="2">
        <v>89</v>
      </c>
      <c r="K11" s="6">
        <f t="shared" si="0"/>
        <v>521</v>
      </c>
      <c r="L11" s="2" t="str">
        <f t="shared" si="1"/>
        <v>II</v>
      </c>
    </row>
    <row r="12" spans="1:13">
      <c r="A12" s="25" t="s">
        <v>11</v>
      </c>
      <c r="B12" s="42" t="s">
        <v>66</v>
      </c>
      <c r="C12" s="21">
        <v>1973</v>
      </c>
      <c r="D12" s="9" t="s">
        <v>45</v>
      </c>
      <c r="E12" s="2">
        <v>86</v>
      </c>
      <c r="F12" s="2">
        <v>85</v>
      </c>
      <c r="G12" s="2">
        <v>88</v>
      </c>
      <c r="H12" s="2">
        <v>85</v>
      </c>
      <c r="I12" s="2">
        <v>90</v>
      </c>
      <c r="J12" s="2">
        <v>87</v>
      </c>
      <c r="K12" s="6">
        <f t="shared" si="0"/>
        <v>521</v>
      </c>
      <c r="L12" s="2" t="str">
        <f t="shared" si="1"/>
        <v>II</v>
      </c>
    </row>
    <row r="13" spans="1:13">
      <c r="A13" s="25" t="s">
        <v>12</v>
      </c>
      <c r="B13" s="42" t="s">
        <v>181</v>
      </c>
      <c r="C13" s="21">
        <v>1975</v>
      </c>
      <c r="D13" s="9" t="s">
        <v>122</v>
      </c>
      <c r="E13" s="2">
        <v>89</v>
      </c>
      <c r="F13" s="2">
        <v>85</v>
      </c>
      <c r="G13" s="2">
        <v>90</v>
      </c>
      <c r="H13" s="2">
        <v>84</v>
      </c>
      <c r="I13" s="2">
        <v>89</v>
      </c>
      <c r="J13" s="2">
        <v>81</v>
      </c>
      <c r="K13" s="6">
        <f t="shared" si="0"/>
        <v>518</v>
      </c>
      <c r="L13" s="2" t="str">
        <f t="shared" si="1"/>
        <v>II</v>
      </c>
      <c r="M13" s="1" t="s">
        <v>173</v>
      </c>
    </row>
    <row r="14" spans="1:13">
      <c r="A14" s="25" t="s">
        <v>13</v>
      </c>
      <c r="B14" s="24" t="s">
        <v>136</v>
      </c>
      <c r="C14" s="21">
        <v>2000</v>
      </c>
      <c r="D14" s="9" t="s">
        <v>90</v>
      </c>
      <c r="E14" s="2">
        <v>84</v>
      </c>
      <c r="F14" s="2">
        <v>88</v>
      </c>
      <c r="G14" s="2">
        <v>88</v>
      </c>
      <c r="H14" s="2">
        <v>78</v>
      </c>
      <c r="I14" s="2">
        <v>86</v>
      </c>
      <c r="J14" s="2">
        <v>85</v>
      </c>
      <c r="K14" s="6">
        <f t="shared" si="0"/>
        <v>509</v>
      </c>
      <c r="L14" s="2" t="str">
        <f t="shared" si="1"/>
        <v>II</v>
      </c>
    </row>
    <row r="15" spans="1:13">
      <c r="A15" s="25" t="s">
        <v>14</v>
      </c>
      <c r="B15" s="24" t="s">
        <v>123</v>
      </c>
      <c r="C15" s="21">
        <v>2006</v>
      </c>
      <c r="D15" s="9" t="s">
        <v>122</v>
      </c>
      <c r="E15" s="2">
        <v>76</v>
      </c>
      <c r="F15" s="2">
        <v>89</v>
      </c>
      <c r="G15" s="2">
        <v>85</v>
      </c>
      <c r="H15" s="2">
        <v>86</v>
      </c>
      <c r="I15" s="2">
        <v>88</v>
      </c>
      <c r="J15" s="2">
        <v>79</v>
      </c>
      <c r="K15" s="6">
        <f t="shared" si="0"/>
        <v>503</v>
      </c>
      <c r="L15" s="2" t="str">
        <f t="shared" si="1"/>
        <v>II</v>
      </c>
      <c r="M15" s="28" t="s">
        <v>173</v>
      </c>
    </row>
    <row r="16" spans="1:13">
      <c r="A16" s="25" t="s">
        <v>15</v>
      </c>
      <c r="B16" s="24" t="s">
        <v>124</v>
      </c>
      <c r="C16" s="21">
        <v>2007</v>
      </c>
      <c r="D16" s="9" t="s">
        <v>122</v>
      </c>
      <c r="E16" s="2">
        <v>84</v>
      </c>
      <c r="F16" s="2">
        <v>77</v>
      </c>
      <c r="G16" s="2">
        <v>79</v>
      </c>
      <c r="H16" s="2">
        <v>82</v>
      </c>
      <c r="I16" s="2">
        <v>87</v>
      </c>
      <c r="J16" s="2">
        <v>92</v>
      </c>
      <c r="K16" s="6">
        <f t="shared" si="0"/>
        <v>501</v>
      </c>
      <c r="L16" s="2" t="str">
        <f t="shared" si="1"/>
        <v/>
      </c>
      <c r="M16" s="28" t="s">
        <v>173</v>
      </c>
    </row>
    <row r="17" spans="1:13">
      <c r="A17" s="25" t="s">
        <v>16</v>
      </c>
      <c r="B17" s="24" t="s">
        <v>105</v>
      </c>
      <c r="C17" s="21">
        <v>1999</v>
      </c>
      <c r="D17" s="9" t="s">
        <v>90</v>
      </c>
      <c r="E17" s="2">
        <v>83</v>
      </c>
      <c r="F17" s="2">
        <v>81</v>
      </c>
      <c r="G17" s="2">
        <v>85</v>
      </c>
      <c r="H17" s="2">
        <v>82</v>
      </c>
      <c r="I17" s="2">
        <v>82</v>
      </c>
      <c r="J17" s="2">
        <v>87</v>
      </c>
      <c r="K17" s="6">
        <f t="shared" si="0"/>
        <v>500</v>
      </c>
      <c r="L17" s="2" t="str">
        <f t="shared" si="1"/>
        <v/>
      </c>
      <c r="M17" s="28" t="s">
        <v>173</v>
      </c>
    </row>
    <row r="18" spans="1:13">
      <c r="A18" s="25" t="s">
        <v>17</v>
      </c>
      <c r="B18" s="24" t="s">
        <v>106</v>
      </c>
      <c r="C18" s="21">
        <v>1981</v>
      </c>
      <c r="D18" s="9" t="s">
        <v>90</v>
      </c>
      <c r="E18" s="2">
        <v>83</v>
      </c>
      <c r="F18" s="2">
        <v>88</v>
      </c>
      <c r="G18" s="2">
        <v>82</v>
      </c>
      <c r="H18" s="2">
        <v>75</v>
      </c>
      <c r="I18" s="2">
        <v>84</v>
      </c>
      <c r="J18" s="2">
        <v>87</v>
      </c>
      <c r="K18" s="6">
        <f t="shared" si="0"/>
        <v>499</v>
      </c>
      <c r="L18" s="2" t="str">
        <f t="shared" si="1"/>
        <v/>
      </c>
      <c r="M18" s="28" t="s">
        <v>173</v>
      </c>
    </row>
    <row r="19" spans="1:13">
      <c r="A19" s="25" t="s">
        <v>18</v>
      </c>
      <c r="B19" s="24" t="s">
        <v>67</v>
      </c>
      <c r="C19" s="21">
        <v>2006</v>
      </c>
      <c r="D19" s="9" t="s">
        <v>45</v>
      </c>
      <c r="E19" s="2">
        <v>79</v>
      </c>
      <c r="F19" s="2">
        <v>86</v>
      </c>
      <c r="G19" s="2">
        <v>87</v>
      </c>
      <c r="H19" s="2">
        <v>83</v>
      </c>
      <c r="I19" s="2">
        <v>83</v>
      </c>
      <c r="J19" s="2">
        <v>81</v>
      </c>
      <c r="K19" s="6">
        <f t="shared" si="0"/>
        <v>499</v>
      </c>
      <c r="L19" s="2" t="str">
        <f t="shared" si="1"/>
        <v/>
      </c>
    </row>
    <row r="20" spans="1:13">
      <c r="A20" s="25" t="s">
        <v>19</v>
      </c>
      <c r="B20" s="24" t="s">
        <v>51</v>
      </c>
      <c r="C20" s="21">
        <v>1963</v>
      </c>
      <c r="D20" s="9" t="s">
        <v>48</v>
      </c>
      <c r="E20" s="2">
        <v>81</v>
      </c>
      <c r="F20" s="2">
        <v>86</v>
      </c>
      <c r="G20" s="2">
        <v>84</v>
      </c>
      <c r="H20" s="2">
        <v>86</v>
      </c>
      <c r="I20" s="2">
        <v>81</v>
      </c>
      <c r="J20" s="2">
        <v>80</v>
      </c>
      <c r="K20" s="6">
        <f t="shared" si="0"/>
        <v>498</v>
      </c>
      <c r="L20" s="2" t="str">
        <f t="shared" si="1"/>
        <v/>
      </c>
      <c r="M20" s="28" t="s">
        <v>173</v>
      </c>
    </row>
    <row r="21" spans="1:13">
      <c r="A21" s="25" t="s">
        <v>148</v>
      </c>
      <c r="B21" s="24" t="s">
        <v>50</v>
      </c>
      <c r="C21" s="21">
        <v>1989</v>
      </c>
      <c r="D21" s="9" t="s">
        <v>48</v>
      </c>
      <c r="E21" s="2">
        <v>85</v>
      </c>
      <c r="F21" s="2">
        <v>80</v>
      </c>
      <c r="G21" s="2">
        <v>83</v>
      </c>
      <c r="H21" s="2">
        <v>80</v>
      </c>
      <c r="I21" s="2">
        <v>84</v>
      </c>
      <c r="J21" s="2">
        <v>81</v>
      </c>
      <c r="K21" s="6">
        <f t="shared" si="0"/>
        <v>493</v>
      </c>
      <c r="L21" s="2" t="str">
        <f t="shared" si="1"/>
        <v/>
      </c>
      <c r="M21" s="28" t="s">
        <v>173</v>
      </c>
    </row>
    <row r="22" spans="1:13">
      <c r="A22" s="25" t="s">
        <v>149</v>
      </c>
      <c r="B22" s="24" t="s">
        <v>125</v>
      </c>
      <c r="C22" s="21">
        <v>2008</v>
      </c>
      <c r="D22" s="9" t="s">
        <v>122</v>
      </c>
      <c r="E22" s="2">
        <v>80</v>
      </c>
      <c r="F22" s="2">
        <v>86</v>
      </c>
      <c r="G22" s="2">
        <v>72</v>
      </c>
      <c r="H22" s="2">
        <v>81</v>
      </c>
      <c r="I22" s="2">
        <v>76</v>
      </c>
      <c r="J22" s="2">
        <v>82</v>
      </c>
      <c r="K22" s="6">
        <f t="shared" si="0"/>
        <v>477</v>
      </c>
      <c r="L22" s="2" t="str">
        <f t="shared" si="1"/>
        <v/>
      </c>
      <c r="M22" s="28" t="s">
        <v>173</v>
      </c>
    </row>
    <row r="23" spans="1:13">
      <c r="A23" s="25" t="s">
        <v>150</v>
      </c>
      <c r="B23" s="24" t="s">
        <v>126</v>
      </c>
      <c r="C23" s="21">
        <v>2009</v>
      </c>
      <c r="D23" s="9" t="s">
        <v>122</v>
      </c>
      <c r="E23" s="2">
        <v>78</v>
      </c>
      <c r="F23" s="2">
        <v>76</v>
      </c>
      <c r="G23" s="2">
        <v>75</v>
      </c>
      <c r="H23" s="2">
        <v>78</v>
      </c>
      <c r="I23" s="2">
        <v>78</v>
      </c>
      <c r="J23" s="2">
        <v>78</v>
      </c>
      <c r="K23" s="6">
        <f t="shared" si="0"/>
        <v>463</v>
      </c>
      <c r="L23" s="2" t="str">
        <f t="shared" si="1"/>
        <v/>
      </c>
      <c r="M23" s="28" t="s">
        <v>173</v>
      </c>
    </row>
    <row r="24" spans="1:13">
      <c r="A24" s="25" t="s">
        <v>155</v>
      </c>
      <c r="B24" s="24" t="s">
        <v>127</v>
      </c>
      <c r="C24" s="21">
        <v>2010</v>
      </c>
      <c r="D24" s="9" t="s">
        <v>122</v>
      </c>
      <c r="E24" s="2">
        <v>61</v>
      </c>
      <c r="F24" s="2">
        <v>74</v>
      </c>
      <c r="G24" s="2">
        <v>69</v>
      </c>
      <c r="H24" s="2">
        <v>77</v>
      </c>
      <c r="I24" s="2">
        <v>71</v>
      </c>
      <c r="J24" s="2">
        <v>81</v>
      </c>
      <c r="K24" s="6">
        <f t="shared" si="0"/>
        <v>433</v>
      </c>
      <c r="L24" s="2" t="str">
        <f t="shared" si="1"/>
        <v/>
      </c>
      <c r="M24" s="28" t="s">
        <v>173</v>
      </c>
    </row>
    <row r="25" spans="1:13">
      <c r="A25" s="25" t="s">
        <v>156</v>
      </c>
      <c r="B25" s="24" t="s">
        <v>137</v>
      </c>
      <c r="C25" s="21">
        <v>1997</v>
      </c>
      <c r="D25" s="9" t="s">
        <v>90</v>
      </c>
      <c r="E25" s="2">
        <v>67</v>
      </c>
      <c r="F25" s="2">
        <v>80</v>
      </c>
      <c r="G25" s="2">
        <v>70</v>
      </c>
      <c r="H25" s="2">
        <v>66</v>
      </c>
      <c r="I25" s="2">
        <v>79</v>
      </c>
      <c r="J25" s="2">
        <v>65</v>
      </c>
      <c r="K25" s="6">
        <f t="shared" si="0"/>
        <v>427</v>
      </c>
      <c r="L25" s="2" t="str">
        <f t="shared" si="1"/>
        <v/>
      </c>
    </row>
    <row r="26" spans="1:13" ht="13.5" customHeight="1">
      <c r="B26" s="24"/>
      <c r="C26" s="21"/>
      <c r="D26" s="9"/>
      <c r="E26" s="2"/>
      <c r="K26" s="6"/>
      <c r="L26" s="2" t="str">
        <f t="shared" ref="L9:L26" si="2">IF(K26&gt;=569,"SM",IF(K26&gt;=563,"M",IF(K26&gt;=540,"I",IF(K26&gt;=503,"II",""))))</f>
        <v/>
      </c>
    </row>
    <row r="27" spans="1:13">
      <c r="B27"/>
      <c r="D27" s="4"/>
      <c r="E27"/>
      <c r="F27" s="1"/>
      <c r="G27" s="3"/>
      <c r="H27" s="3"/>
      <c r="I27" s="3"/>
      <c r="J27" s="5"/>
      <c r="K27" s="6"/>
      <c r="L27" s="2" t="str">
        <f t="shared" ref="L27" si="3">IF(K27&gt;=569,"SM",IF(K27&gt;=563,"M",IF(K27&gt;=540,"I",IF(K27&gt;=503,"II",""))))</f>
        <v/>
      </c>
      <c r="M27" s="9"/>
    </row>
    <row r="28" spans="1:13">
      <c r="A28" s="35" t="s">
        <v>30</v>
      </c>
      <c r="B28" s="35"/>
      <c r="C28" s="35"/>
      <c r="D28" s="35"/>
      <c r="E28" s="35"/>
      <c r="F28" s="35"/>
      <c r="G28" s="35"/>
      <c r="H28" s="35"/>
      <c r="I28" s="35"/>
      <c r="J28" s="35"/>
    </row>
    <row r="29" spans="1:13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3">
      <c r="A30" s="7" t="s">
        <v>1</v>
      </c>
      <c r="B30" s="7" t="s">
        <v>2</v>
      </c>
      <c r="C30" s="7" t="s">
        <v>3</v>
      </c>
      <c r="D30" s="8" t="s">
        <v>4</v>
      </c>
      <c r="E30" s="31" t="s">
        <v>5</v>
      </c>
      <c r="F30" s="31"/>
      <c r="G30" s="31"/>
      <c r="H30" s="31"/>
      <c r="I30" s="7" t="s">
        <v>6</v>
      </c>
      <c r="J30" s="7" t="s">
        <v>7</v>
      </c>
    </row>
    <row r="31" spans="1:13">
      <c r="A31" s="6" t="s">
        <v>8</v>
      </c>
      <c r="B31" s="11" t="s">
        <v>129</v>
      </c>
      <c r="C31" s="2">
        <v>2007</v>
      </c>
      <c r="D31" s="1" t="s">
        <v>90</v>
      </c>
      <c r="E31" s="2">
        <v>88</v>
      </c>
      <c r="F31" s="2">
        <v>93</v>
      </c>
      <c r="G31" s="2">
        <v>87</v>
      </c>
      <c r="H31" s="2">
        <v>92</v>
      </c>
      <c r="I31" s="6">
        <f t="shared" ref="I31:I36" si="4">SUM(E31:H31)</f>
        <v>360</v>
      </c>
      <c r="J31" s="2" t="str">
        <f t="shared" ref="J31:J36" si="5">IF(I31&gt;=375,"M",IF(I31&gt;=360,"I",IF(I31&gt;=335,"II",IF(I31&gt;=300,"III",""))))</f>
        <v>I</v>
      </c>
    </row>
    <row r="32" spans="1:13">
      <c r="A32" s="6" t="s">
        <v>9</v>
      </c>
      <c r="B32" s="11" t="s">
        <v>43</v>
      </c>
      <c r="C32" s="2">
        <v>2009</v>
      </c>
      <c r="D32" s="1" t="s">
        <v>38</v>
      </c>
      <c r="E32" s="2">
        <v>85</v>
      </c>
      <c r="F32" s="2">
        <v>83</v>
      </c>
      <c r="G32" s="2">
        <v>91</v>
      </c>
      <c r="H32" s="2">
        <v>87</v>
      </c>
      <c r="I32" s="6">
        <f t="shared" si="4"/>
        <v>346</v>
      </c>
      <c r="J32" s="2" t="str">
        <f t="shared" si="5"/>
        <v>II</v>
      </c>
    </row>
    <row r="33" spans="1:11">
      <c r="A33" s="6" t="s">
        <v>10</v>
      </c>
      <c r="B33" s="26" t="s">
        <v>130</v>
      </c>
      <c r="C33" s="3">
        <v>2010</v>
      </c>
      <c r="D33" s="4" t="s">
        <v>146</v>
      </c>
      <c r="E33" s="2">
        <v>77</v>
      </c>
      <c r="F33" s="2">
        <v>80</v>
      </c>
      <c r="G33" s="2">
        <v>81</v>
      </c>
      <c r="H33" s="2">
        <v>82</v>
      </c>
      <c r="I33" s="6">
        <f t="shared" si="4"/>
        <v>320</v>
      </c>
      <c r="J33" s="2" t="str">
        <f t="shared" si="5"/>
        <v>III</v>
      </c>
    </row>
    <row r="34" spans="1:11">
      <c r="A34" s="2" t="s">
        <v>11</v>
      </c>
      <c r="B34" s="4" t="s">
        <v>102</v>
      </c>
      <c r="C34" s="3">
        <v>2010</v>
      </c>
      <c r="D34" s="4" t="s">
        <v>90</v>
      </c>
      <c r="E34" s="2">
        <v>80</v>
      </c>
      <c r="F34" s="2">
        <v>85</v>
      </c>
      <c r="G34" s="2">
        <v>73</v>
      </c>
      <c r="H34" s="2">
        <v>80</v>
      </c>
      <c r="I34" s="6">
        <f t="shared" si="4"/>
        <v>318</v>
      </c>
      <c r="J34" s="2" t="str">
        <f t="shared" si="5"/>
        <v>III</v>
      </c>
      <c r="K34" s="28" t="s">
        <v>173</v>
      </c>
    </row>
    <row r="35" spans="1:11">
      <c r="A35" s="2" t="s">
        <v>12</v>
      </c>
      <c r="B35" s="24" t="s">
        <v>103</v>
      </c>
      <c r="C35" s="2">
        <v>2009</v>
      </c>
      <c r="D35" s="1" t="s">
        <v>90</v>
      </c>
      <c r="E35" s="2">
        <v>77</v>
      </c>
      <c r="F35" s="2">
        <v>79</v>
      </c>
      <c r="G35" s="2">
        <v>76</v>
      </c>
      <c r="H35" s="2">
        <v>78</v>
      </c>
      <c r="I35" s="6">
        <f t="shared" si="4"/>
        <v>310</v>
      </c>
      <c r="J35" s="2" t="str">
        <f t="shared" si="5"/>
        <v>III</v>
      </c>
      <c r="K35" s="28" t="s">
        <v>173</v>
      </c>
    </row>
    <row r="36" spans="1:11">
      <c r="A36" s="25" t="s">
        <v>13</v>
      </c>
      <c r="B36" s="24" t="s">
        <v>151</v>
      </c>
      <c r="C36" s="2">
        <v>2014</v>
      </c>
      <c r="D36" s="1" t="s">
        <v>90</v>
      </c>
      <c r="E36" s="2">
        <v>71</v>
      </c>
      <c r="F36" s="2">
        <v>72</v>
      </c>
      <c r="G36" s="2">
        <v>64</v>
      </c>
      <c r="H36" s="2">
        <v>64</v>
      </c>
      <c r="I36" s="6">
        <f t="shared" si="4"/>
        <v>271</v>
      </c>
      <c r="J36" s="2" t="str">
        <f t="shared" si="5"/>
        <v/>
      </c>
      <c r="K36" s="28" t="s">
        <v>173</v>
      </c>
    </row>
    <row r="37" spans="1:11">
      <c r="A37" s="4"/>
      <c r="C37" s="9"/>
      <c r="D37" s="1"/>
      <c r="E37" s="2"/>
      <c r="I37" s="6"/>
    </row>
    <row r="38" spans="1:11">
      <c r="A38" s="4"/>
      <c r="B38" s="4"/>
      <c r="C38" s="3"/>
      <c r="D38" s="4"/>
      <c r="E38"/>
      <c r="F38" s="1"/>
      <c r="G38" s="3"/>
      <c r="H38" s="3"/>
      <c r="I38" s="3"/>
      <c r="J38" s="5"/>
    </row>
    <row r="39" spans="1:11">
      <c r="A39" s="35" t="s">
        <v>31</v>
      </c>
      <c r="B39" s="35"/>
      <c r="C39" s="35"/>
      <c r="D39" s="35"/>
      <c r="E39" s="35"/>
      <c r="F39" s="35"/>
      <c r="G39" s="35"/>
      <c r="H39" s="35"/>
      <c r="I39" s="35"/>
      <c r="J39" s="35"/>
    </row>
    <row r="41" spans="1:11">
      <c r="A41" s="7" t="s">
        <v>1</v>
      </c>
      <c r="B41" s="7" t="s">
        <v>2</v>
      </c>
      <c r="C41" s="7" t="s">
        <v>3</v>
      </c>
      <c r="D41" s="8" t="s">
        <v>4</v>
      </c>
      <c r="E41" s="31" t="s">
        <v>5</v>
      </c>
      <c r="F41" s="31"/>
      <c r="G41" s="7" t="s">
        <v>6</v>
      </c>
      <c r="I41" s="7"/>
    </row>
    <row r="42" spans="1:11">
      <c r="A42" s="6" t="s">
        <v>8</v>
      </c>
      <c r="B42" s="11" t="s">
        <v>42</v>
      </c>
      <c r="C42" s="2">
        <v>2010</v>
      </c>
      <c r="D42" s="9" t="s">
        <v>38</v>
      </c>
      <c r="E42" s="2">
        <v>85</v>
      </c>
      <c r="F42" s="2">
        <v>79</v>
      </c>
      <c r="G42" s="6">
        <f>SUM(E42:F42)</f>
        <v>164</v>
      </c>
    </row>
    <row r="43" spans="1:11">
      <c r="A43" s="6" t="s">
        <v>9</v>
      </c>
      <c r="B43" s="26" t="s">
        <v>130</v>
      </c>
      <c r="C43" s="3">
        <v>2010</v>
      </c>
      <c r="D43" s="4" t="s">
        <v>146</v>
      </c>
      <c r="E43" s="2">
        <v>81</v>
      </c>
      <c r="F43" s="2">
        <v>81</v>
      </c>
      <c r="G43" s="6">
        <f>SUM(E43:F43)</f>
        <v>162</v>
      </c>
    </row>
    <row r="44" spans="1:11">
      <c r="A44" s="6" t="s">
        <v>10</v>
      </c>
      <c r="B44" s="11" t="s">
        <v>56</v>
      </c>
      <c r="C44" s="2">
        <v>2012</v>
      </c>
      <c r="D44" s="9" t="s">
        <v>57</v>
      </c>
      <c r="E44" s="2">
        <v>77</v>
      </c>
      <c r="F44" s="2">
        <v>84</v>
      </c>
      <c r="G44" s="6">
        <f>SUM(E44:F44)</f>
        <v>161</v>
      </c>
    </row>
    <row r="45" spans="1:11">
      <c r="B45" s="11"/>
      <c r="C45" s="9"/>
      <c r="D45" s="1"/>
      <c r="E45" s="2"/>
      <c r="G45" s="6"/>
    </row>
    <row r="46" spans="1:11">
      <c r="G46" s="6"/>
    </row>
    <row r="47" spans="1:11">
      <c r="G47" s="6"/>
    </row>
    <row r="48" spans="1:11" ht="17.5">
      <c r="B48" s="30" t="s">
        <v>174</v>
      </c>
      <c r="G48" s="6"/>
    </row>
  </sheetData>
  <sortState xmlns:xlrd2="http://schemas.microsoft.com/office/spreadsheetml/2017/richdata2" ref="A9:M25">
    <sortCondition descending="1" ref="K9:K25"/>
  </sortState>
  <mergeCells count="9">
    <mergeCell ref="E41:F41"/>
    <mergeCell ref="A1:J1"/>
    <mergeCell ref="A2:J2"/>
    <mergeCell ref="A3:J3"/>
    <mergeCell ref="A6:J6"/>
    <mergeCell ref="E8:J8"/>
    <mergeCell ref="A39:J39"/>
    <mergeCell ref="A28:J28"/>
    <mergeCell ref="E30:H30"/>
  </mergeCells>
  <pageMargins left="0.7" right="0.7" top="0.75" bottom="0.75" header="0.3" footer="0.3"/>
  <pageSetup paperSize="9" scale="97" orientation="portrait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"/>
  <sheetViews>
    <sheetView zoomScale="85" zoomScaleNormal="85" workbookViewId="0">
      <selection activeCell="B11" sqref="B11"/>
    </sheetView>
  </sheetViews>
  <sheetFormatPr defaultColWidth="9.08984375" defaultRowHeight="15.5"/>
  <cols>
    <col min="1" max="1" width="5.81640625" style="2" bestFit="1" customWidth="1"/>
    <col min="2" max="2" width="24.453125" style="1" bestFit="1" customWidth="1"/>
    <col min="3" max="3" width="11.08984375" style="1" customWidth="1"/>
    <col min="4" max="4" width="13.7265625" style="2" bestFit="1" customWidth="1"/>
    <col min="5" max="5" width="5.6328125" style="1" customWidth="1"/>
    <col min="6" max="6" width="5.6328125" style="2" customWidth="1"/>
    <col min="7" max="7" width="7.1796875" style="2" bestFit="1" customWidth="1"/>
    <col min="8" max="8" width="5.6328125" style="2" customWidth="1"/>
    <col min="9" max="9" width="7.1796875" style="2" bestFit="1" customWidth="1"/>
    <col min="10" max="10" width="5.6328125" style="2" customWidth="1"/>
    <col min="11" max="12" width="7.1796875" style="1" bestFit="1" customWidth="1"/>
    <col min="13" max="13" width="6.36328125" style="1" bestFit="1" customWidth="1"/>
    <col min="14" max="16384" width="9.08984375" style="1"/>
  </cols>
  <sheetData>
    <row r="1" spans="1:13" ht="20" customHeight="1">
      <c r="A1" s="32" t="s">
        <v>40</v>
      </c>
      <c r="B1" s="32"/>
      <c r="C1" s="32"/>
      <c r="D1" s="32"/>
      <c r="E1" s="32"/>
      <c r="F1" s="32"/>
      <c r="G1" s="32"/>
      <c r="H1" s="32"/>
      <c r="I1" s="32"/>
      <c r="J1" s="32"/>
      <c r="K1" s="13"/>
    </row>
    <row r="2" spans="1:13" ht="17.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13"/>
    </row>
    <row r="3" spans="1:13" ht="13.5" customHeight="1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13"/>
    </row>
    <row r="4" spans="1:13" ht="13.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3"/>
    </row>
    <row r="5" spans="1:13" ht="13.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3"/>
    </row>
    <row r="6" spans="1:13" ht="13.5" customHeight="1">
      <c r="A6" s="35" t="s">
        <v>37</v>
      </c>
      <c r="B6" s="35"/>
      <c r="C6" s="35"/>
      <c r="D6" s="35"/>
      <c r="E6" s="35"/>
      <c r="F6" s="35"/>
      <c r="G6" s="35"/>
      <c r="H6" s="35"/>
      <c r="I6" s="35"/>
      <c r="J6" s="35"/>
    </row>
    <row r="7" spans="1:13" ht="13.5" customHeight="1">
      <c r="A7" s="6"/>
      <c r="B7" s="6"/>
      <c r="C7" s="6"/>
      <c r="D7" s="6"/>
      <c r="E7" s="6"/>
      <c r="F7" s="6"/>
      <c r="G7" s="6"/>
      <c r="H7" s="6"/>
      <c r="I7" s="6"/>
      <c r="J7" s="6"/>
    </row>
    <row r="8" spans="1:13" ht="13.5" customHeight="1">
      <c r="A8" s="7" t="s">
        <v>1</v>
      </c>
      <c r="B8" s="7" t="s">
        <v>2</v>
      </c>
      <c r="C8" s="7" t="s">
        <v>3</v>
      </c>
      <c r="D8" s="8" t="s">
        <v>4</v>
      </c>
      <c r="E8" s="31" t="s">
        <v>5</v>
      </c>
      <c r="F8" s="31"/>
      <c r="G8" s="31"/>
      <c r="H8" s="31"/>
      <c r="I8" s="31"/>
      <c r="J8" s="31"/>
      <c r="K8" s="7" t="s">
        <v>6</v>
      </c>
      <c r="L8" s="7" t="s">
        <v>7</v>
      </c>
    </row>
    <row r="9" spans="1:13" ht="13.5" customHeight="1">
      <c r="A9" s="22" t="s">
        <v>8</v>
      </c>
      <c r="B9" s="23" t="s">
        <v>138</v>
      </c>
      <c r="C9" s="2">
        <v>1986</v>
      </c>
      <c r="D9" s="9" t="s">
        <v>146</v>
      </c>
      <c r="E9" s="2">
        <v>92</v>
      </c>
      <c r="F9" s="2">
        <v>92</v>
      </c>
      <c r="G9" s="2">
        <v>96</v>
      </c>
      <c r="H9" s="2">
        <v>96</v>
      </c>
      <c r="I9" s="2">
        <v>95</v>
      </c>
      <c r="J9" s="2">
        <v>95</v>
      </c>
      <c r="K9" s="6">
        <f>SUM(E9:J9)</f>
        <v>566</v>
      </c>
      <c r="L9" s="2" t="str">
        <f>IF(K9&gt;=577,"SM",IF(K9&gt;=573,"M",IF(K9&gt;=555,"I",IF(K9&gt;=525,"II",""))))</f>
        <v>I</v>
      </c>
      <c r="M9" s="9"/>
    </row>
    <row r="10" spans="1:13" ht="13.5" customHeight="1">
      <c r="A10" s="22" t="s">
        <v>9</v>
      </c>
      <c r="B10" s="23" t="s">
        <v>107</v>
      </c>
      <c r="C10" s="2">
        <v>1976</v>
      </c>
      <c r="D10" s="9" t="s">
        <v>90</v>
      </c>
      <c r="E10" s="2">
        <v>94</v>
      </c>
      <c r="F10" s="2">
        <v>89</v>
      </c>
      <c r="G10" s="2">
        <v>96</v>
      </c>
      <c r="H10" s="2">
        <v>97</v>
      </c>
      <c r="I10" s="2">
        <v>93</v>
      </c>
      <c r="J10" s="2">
        <v>95</v>
      </c>
      <c r="K10" s="6">
        <f>SUM(E10:J10)</f>
        <v>564</v>
      </c>
      <c r="L10" s="2" t="str">
        <f>IF(K10&gt;=577,"SM",IF(K10&gt;=573,"M",IF(K10&gt;=555,"I",IF(K10&gt;=525,"II",""))))</f>
        <v>I</v>
      </c>
      <c r="M10" s="28" t="s">
        <v>173</v>
      </c>
    </row>
    <row r="11" spans="1:13" ht="13.5" customHeight="1">
      <c r="A11" s="22" t="s">
        <v>10</v>
      </c>
      <c r="B11" s="41" t="s">
        <v>177</v>
      </c>
      <c r="C11" s="2">
        <v>1982</v>
      </c>
      <c r="D11" s="1" t="s">
        <v>38</v>
      </c>
      <c r="E11" s="2">
        <v>88</v>
      </c>
      <c r="F11" s="2">
        <v>91</v>
      </c>
      <c r="G11" s="2">
        <v>92</v>
      </c>
      <c r="H11" s="2">
        <v>97</v>
      </c>
      <c r="I11" s="2">
        <v>90</v>
      </c>
      <c r="J11" s="2">
        <v>89</v>
      </c>
      <c r="K11" s="6">
        <f>SUM(E11:J11)</f>
        <v>547</v>
      </c>
      <c r="L11" s="2" t="str">
        <f>IF(K11&gt;=577,"SM",IF(K11&gt;=573,"M",IF(K11&gt;=555,"I",IF(K11&gt;=525,"II",""))))</f>
        <v>II</v>
      </c>
      <c r="M11" s="1" t="s">
        <v>173</v>
      </c>
    </row>
    <row r="12" spans="1:13" ht="13.5" customHeight="1">
      <c r="A12" s="25" t="s">
        <v>11</v>
      </c>
      <c r="B12" s="42" t="s">
        <v>44</v>
      </c>
      <c r="C12" s="2">
        <v>2006</v>
      </c>
      <c r="D12" s="9" t="s">
        <v>45</v>
      </c>
      <c r="E12" s="2">
        <v>84</v>
      </c>
      <c r="F12" s="2">
        <v>96</v>
      </c>
      <c r="G12" s="2">
        <v>96</v>
      </c>
      <c r="H12" s="2">
        <v>91</v>
      </c>
      <c r="I12" s="2">
        <v>91</v>
      </c>
      <c r="J12" s="2">
        <v>86</v>
      </c>
      <c r="K12" s="6">
        <f>SUM(E12:J12)</f>
        <v>544</v>
      </c>
      <c r="L12" s="2" t="str">
        <f>IF(K12&gt;=577,"SM",IF(K12&gt;=573,"M",IF(K12&gt;=555,"I",IF(K12&gt;=525,"II",""))))</f>
        <v>II</v>
      </c>
    </row>
    <row r="13" spans="1:13" ht="13.5" customHeight="1">
      <c r="A13" s="25" t="s">
        <v>12</v>
      </c>
      <c r="B13" s="1" t="s">
        <v>49</v>
      </c>
      <c r="C13" s="2">
        <v>1971</v>
      </c>
      <c r="D13" s="9" t="s">
        <v>48</v>
      </c>
      <c r="E13" s="2">
        <v>88</v>
      </c>
      <c r="F13" s="2">
        <v>92</v>
      </c>
      <c r="G13" s="2">
        <v>89</v>
      </c>
      <c r="H13" s="2">
        <v>87</v>
      </c>
      <c r="I13" s="2">
        <v>87</v>
      </c>
      <c r="J13" s="2">
        <v>93</v>
      </c>
      <c r="K13" s="6">
        <f>SUM(E13:J13)</f>
        <v>536</v>
      </c>
      <c r="L13" s="2" t="str">
        <f>IF(K13&gt;=577,"SM",IF(K13&gt;=573,"M",IF(K13&gt;=555,"I",IF(K13&gt;=525,"II",""))))</f>
        <v>II</v>
      </c>
      <c r="M13" s="28" t="s">
        <v>173</v>
      </c>
    </row>
    <row r="14" spans="1:13" ht="13.5" customHeight="1">
      <c r="A14" s="25" t="s">
        <v>13</v>
      </c>
      <c r="B14" s="1" t="s">
        <v>108</v>
      </c>
      <c r="C14" s="2">
        <v>1990</v>
      </c>
      <c r="D14" s="4" t="s">
        <v>90</v>
      </c>
      <c r="E14" s="2">
        <v>88</v>
      </c>
      <c r="F14" s="2">
        <v>87</v>
      </c>
      <c r="G14" s="2">
        <v>92</v>
      </c>
      <c r="H14" s="2">
        <v>88</v>
      </c>
      <c r="I14" s="2">
        <v>93</v>
      </c>
      <c r="J14" s="2">
        <v>88</v>
      </c>
      <c r="K14" s="6">
        <f>SUM(E14:J14)</f>
        <v>536</v>
      </c>
      <c r="L14" s="2" t="str">
        <f>IF(K14&gt;=577,"SM",IF(K14&gt;=573,"M",IF(K14&gt;=555,"I",IF(K14&gt;=525,"II",""))))</f>
        <v>II</v>
      </c>
      <c r="M14" s="28" t="s">
        <v>173</v>
      </c>
    </row>
    <row r="15" spans="1:13" ht="13.5" customHeight="1">
      <c r="A15" s="25" t="s">
        <v>14</v>
      </c>
      <c r="B15" s="1" t="s">
        <v>69</v>
      </c>
      <c r="C15" s="2">
        <v>1972</v>
      </c>
      <c r="D15" s="9" t="s">
        <v>190</v>
      </c>
      <c r="E15" s="2">
        <v>92</v>
      </c>
      <c r="F15" s="2">
        <v>86</v>
      </c>
      <c r="G15" s="2">
        <v>90</v>
      </c>
      <c r="H15" s="2">
        <v>88</v>
      </c>
      <c r="I15" s="2">
        <v>90</v>
      </c>
      <c r="J15" s="2">
        <v>89</v>
      </c>
      <c r="K15" s="6">
        <f>SUM(E15:J15)</f>
        <v>535</v>
      </c>
      <c r="L15" s="2" t="str">
        <f>IF(K15&gt;=577,"SM",IF(K15&gt;=573,"M",IF(K15&gt;=555,"I",IF(K15&gt;=525,"II",""))))</f>
        <v>II</v>
      </c>
    </row>
    <row r="16" spans="1:13" ht="13.5" customHeight="1">
      <c r="A16" s="25" t="s">
        <v>15</v>
      </c>
      <c r="B16" s="1" t="s">
        <v>71</v>
      </c>
      <c r="C16" s="2">
        <v>1952</v>
      </c>
      <c r="D16" s="9" t="s">
        <v>45</v>
      </c>
      <c r="E16" s="2">
        <v>93</v>
      </c>
      <c r="F16" s="2">
        <v>85</v>
      </c>
      <c r="G16" s="2">
        <v>85</v>
      </c>
      <c r="H16" s="2">
        <v>90</v>
      </c>
      <c r="I16" s="2">
        <v>93</v>
      </c>
      <c r="J16" s="2">
        <v>88</v>
      </c>
      <c r="K16" s="6">
        <f>SUM(E16:J16)</f>
        <v>534</v>
      </c>
      <c r="L16" s="2" t="str">
        <f>IF(K16&gt;=577,"SM",IF(K16&gt;=573,"M",IF(K16&gt;=555,"I",IF(K16&gt;=525,"II",""))))</f>
        <v>II</v>
      </c>
    </row>
    <row r="17" spans="1:13" ht="13.5" customHeight="1">
      <c r="A17" s="25" t="s">
        <v>16</v>
      </c>
      <c r="B17" s="1" t="s">
        <v>54</v>
      </c>
      <c r="C17" s="2">
        <v>1972</v>
      </c>
      <c r="D17" s="9" t="s">
        <v>48</v>
      </c>
      <c r="E17" s="2">
        <v>89</v>
      </c>
      <c r="F17" s="2">
        <v>87</v>
      </c>
      <c r="G17" s="2">
        <v>89</v>
      </c>
      <c r="H17" s="2">
        <v>93</v>
      </c>
      <c r="I17" s="2">
        <v>93</v>
      </c>
      <c r="J17" s="2">
        <v>82</v>
      </c>
      <c r="K17" s="6">
        <f>SUM(E17:J17)</f>
        <v>533</v>
      </c>
      <c r="L17" s="2" t="str">
        <f>IF(K17&gt;=577,"SM",IF(K17&gt;=573,"M",IF(K17&gt;=555,"I",IF(K17&gt;=525,"II",""))))</f>
        <v>II</v>
      </c>
      <c r="M17" s="28" t="s">
        <v>173</v>
      </c>
    </row>
    <row r="18" spans="1:13" ht="13.5" customHeight="1">
      <c r="A18" s="25" t="s">
        <v>17</v>
      </c>
      <c r="B18" s="1" t="s">
        <v>70</v>
      </c>
      <c r="C18" s="2">
        <v>1991</v>
      </c>
      <c r="D18" s="9" t="s">
        <v>45</v>
      </c>
      <c r="E18" s="2">
        <v>85</v>
      </c>
      <c r="F18" s="2">
        <v>87</v>
      </c>
      <c r="G18" s="2">
        <v>92</v>
      </c>
      <c r="H18" s="2">
        <v>83</v>
      </c>
      <c r="I18" s="2">
        <v>93</v>
      </c>
      <c r="J18" s="2">
        <v>93</v>
      </c>
      <c r="K18" s="6">
        <f>SUM(E18:J18)</f>
        <v>533</v>
      </c>
      <c r="L18" s="2" t="str">
        <f>IF(K18&gt;=577,"SM",IF(K18&gt;=573,"M",IF(K18&gt;=555,"I",IF(K18&gt;=525,"II",""))))</f>
        <v>II</v>
      </c>
    </row>
    <row r="19" spans="1:13" ht="13.5" customHeight="1">
      <c r="A19" s="25" t="s">
        <v>18</v>
      </c>
      <c r="B19" s="1" t="s">
        <v>109</v>
      </c>
      <c r="C19" s="2">
        <v>2005</v>
      </c>
      <c r="D19" s="4" t="s">
        <v>122</v>
      </c>
      <c r="E19" s="2">
        <v>92</v>
      </c>
      <c r="F19" s="2">
        <v>88</v>
      </c>
      <c r="G19" s="2">
        <v>91</v>
      </c>
      <c r="H19" s="2">
        <v>86</v>
      </c>
      <c r="I19" s="2">
        <v>87</v>
      </c>
      <c r="J19" s="2">
        <v>89</v>
      </c>
      <c r="K19" s="6">
        <f>SUM(E19:J19)</f>
        <v>533</v>
      </c>
      <c r="L19" s="2" t="str">
        <f>IF(K19&gt;=577,"SM",IF(K19&gt;=573,"M",IF(K19&gt;=555,"I",IF(K19&gt;=525,"II",""))))</f>
        <v>II</v>
      </c>
      <c r="M19" s="28" t="s">
        <v>173</v>
      </c>
    </row>
    <row r="20" spans="1:13" ht="13.5" customHeight="1">
      <c r="A20" s="25" t="s">
        <v>19</v>
      </c>
      <c r="B20" s="1" t="s">
        <v>135</v>
      </c>
      <c r="C20" s="2">
        <v>1960</v>
      </c>
      <c r="D20" s="9" t="s">
        <v>45</v>
      </c>
      <c r="E20" s="2">
        <v>92</v>
      </c>
      <c r="F20" s="2">
        <v>87</v>
      </c>
      <c r="G20" s="2">
        <v>88</v>
      </c>
      <c r="H20" s="2">
        <v>89</v>
      </c>
      <c r="I20" s="2">
        <v>88</v>
      </c>
      <c r="J20" s="2">
        <v>87</v>
      </c>
      <c r="K20" s="6">
        <f>SUM(E20:J20)</f>
        <v>531</v>
      </c>
      <c r="L20" s="2" t="str">
        <f>IF(K20&gt;=577,"SM",IF(K20&gt;=573,"M",IF(K20&gt;=555,"I",IF(K20&gt;=525,"II",""))))</f>
        <v>II</v>
      </c>
      <c r="M20" s="9"/>
    </row>
    <row r="21" spans="1:13" ht="13.5" customHeight="1">
      <c r="A21" s="25" t="s">
        <v>148</v>
      </c>
      <c r="B21" s="1" t="s">
        <v>179</v>
      </c>
      <c r="C21" s="2">
        <v>1977</v>
      </c>
      <c r="D21" s="9" t="s">
        <v>122</v>
      </c>
      <c r="E21" s="2">
        <v>89</v>
      </c>
      <c r="F21" s="2">
        <v>88</v>
      </c>
      <c r="G21" s="2">
        <v>87</v>
      </c>
      <c r="H21" s="2">
        <v>90</v>
      </c>
      <c r="I21" s="2">
        <v>85</v>
      </c>
      <c r="J21" s="2">
        <v>88</v>
      </c>
      <c r="K21" s="6">
        <f>SUM(E21:J21)</f>
        <v>527</v>
      </c>
      <c r="L21" s="2" t="str">
        <f>IF(K21&gt;=577,"SM",IF(K21&gt;=573,"M",IF(K21&gt;=555,"I",IF(K21&gt;=525,"II",""))))</f>
        <v>II</v>
      </c>
      <c r="M21" s="43" t="s">
        <v>173</v>
      </c>
    </row>
    <row r="22" spans="1:13" ht="13.5" customHeight="1">
      <c r="A22" s="25" t="s">
        <v>149</v>
      </c>
      <c r="B22" s="1" t="s">
        <v>72</v>
      </c>
      <c r="C22" s="2">
        <v>2006</v>
      </c>
      <c r="D22" s="9" t="s">
        <v>45</v>
      </c>
      <c r="E22" s="2">
        <v>92</v>
      </c>
      <c r="F22" s="2">
        <v>86</v>
      </c>
      <c r="G22" s="2">
        <v>86</v>
      </c>
      <c r="H22" s="2">
        <v>87</v>
      </c>
      <c r="I22" s="2">
        <v>81</v>
      </c>
      <c r="J22" s="2">
        <v>92</v>
      </c>
      <c r="K22" s="6">
        <f>SUM(E22:J22)</f>
        <v>524</v>
      </c>
      <c r="L22" s="2" t="str">
        <f>IF(K22&gt;=577,"SM",IF(K22&gt;=573,"M",IF(K22&gt;=555,"I",IF(K22&gt;=525,"II",""))))</f>
        <v/>
      </c>
    </row>
    <row r="23" spans="1:13" ht="13.5" customHeight="1">
      <c r="A23" s="25" t="s">
        <v>150</v>
      </c>
      <c r="B23" s="1" t="s">
        <v>153</v>
      </c>
      <c r="C23" s="2">
        <v>2009</v>
      </c>
      <c r="D23" s="9" t="s">
        <v>193</v>
      </c>
      <c r="E23" s="2">
        <v>83</v>
      </c>
      <c r="F23" s="2">
        <v>88</v>
      </c>
      <c r="G23" s="2">
        <v>86</v>
      </c>
      <c r="H23" s="2">
        <v>91</v>
      </c>
      <c r="I23" s="2">
        <v>86</v>
      </c>
      <c r="J23" s="2">
        <v>89</v>
      </c>
      <c r="K23" s="6">
        <f>SUM(E23:J23)</f>
        <v>523</v>
      </c>
      <c r="L23" s="2" t="str">
        <f>IF(K23&gt;=577,"SM",IF(K23&gt;=573,"M",IF(K23&gt;=555,"I",IF(K23&gt;=525,"II",""))))</f>
        <v/>
      </c>
      <c r="M23" s="28" t="s">
        <v>173</v>
      </c>
    </row>
    <row r="24" spans="1:13" ht="13.5" customHeight="1">
      <c r="A24" s="25" t="s">
        <v>155</v>
      </c>
      <c r="B24" s="1" t="s">
        <v>110</v>
      </c>
      <c r="C24" s="2">
        <v>2006</v>
      </c>
      <c r="D24" s="4" t="s">
        <v>122</v>
      </c>
      <c r="E24" s="2">
        <v>89</v>
      </c>
      <c r="F24" s="2">
        <v>93</v>
      </c>
      <c r="G24" s="2">
        <v>91</v>
      </c>
      <c r="H24" s="2">
        <v>79</v>
      </c>
      <c r="I24" s="2">
        <v>87</v>
      </c>
      <c r="J24" s="2">
        <v>82</v>
      </c>
      <c r="K24" s="6">
        <f>SUM(E24:J24)</f>
        <v>521</v>
      </c>
      <c r="L24" s="2" t="str">
        <f>IF(K24&gt;=577,"SM",IF(K24&gt;=573,"M",IF(K24&gt;=555,"I",IF(K24&gt;=525,"II",""))))</f>
        <v/>
      </c>
      <c r="M24" s="28" t="s">
        <v>173</v>
      </c>
    </row>
    <row r="25" spans="1:13" ht="13.5" customHeight="1">
      <c r="A25" s="25" t="s">
        <v>156</v>
      </c>
      <c r="B25" s="1" t="s">
        <v>111</v>
      </c>
      <c r="C25" s="2">
        <v>2008</v>
      </c>
      <c r="D25" s="4" t="s">
        <v>122</v>
      </c>
      <c r="E25" s="2">
        <v>86</v>
      </c>
      <c r="F25" s="2">
        <v>90</v>
      </c>
      <c r="G25" s="2">
        <v>88</v>
      </c>
      <c r="H25" s="2">
        <v>88</v>
      </c>
      <c r="I25" s="2">
        <v>80</v>
      </c>
      <c r="J25" s="2">
        <v>88</v>
      </c>
      <c r="K25" s="6">
        <f>SUM(E25:J25)</f>
        <v>520</v>
      </c>
      <c r="L25" s="2" t="str">
        <f>IF(K25&gt;=577,"SM",IF(K25&gt;=573,"M",IF(K25&gt;=555,"I",IF(K25&gt;=525,"II",""))))</f>
        <v/>
      </c>
      <c r="M25" s="28" t="s">
        <v>173</v>
      </c>
    </row>
    <row r="26" spans="1:13">
      <c r="A26" s="25" t="s">
        <v>157</v>
      </c>
      <c r="B26" s="1" t="s">
        <v>59</v>
      </c>
      <c r="C26" s="2">
        <v>2007</v>
      </c>
      <c r="D26" s="9" t="s">
        <v>38</v>
      </c>
      <c r="E26" s="2">
        <v>84</v>
      </c>
      <c r="F26" s="2">
        <v>84</v>
      </c>
      <c r="G26" s="2">
        <v>89</v>
      </c>
      <c r="H26" s="2">
        <v>92</v>
      </c>
      <c r="I26" s="2">
        <v>81</v>
      </c>
      <c r="J26" s="2">
        <v>89</v>
      </c>
      <c r="K26" s="6">
        <f>SUM(E26:J26)</f>
        <v>519</v>
      </c>
      <c r="L26" s="2" t="str">
        <f>IF(K26&gt;=577,"SM",IF(K26&gt;=573,"M",IF(K26&gt;=555,"I",IF(K26&gt;=525,"II",""))))</f>
        <v/>
      </c>
    </row>
    <row r="27" spans="1:13">
      <c r="A27" s="25" t="s">
        <v>158</v>
      </c>
      <c r="B27" s="1" t="s">
        <v>112</v>
      </c>
      <c r="C27" s="2">
        <v>2005</v>
      </c>
      <c r="D27" s="4" t="s">
        <v>122</v>
      </c>
      <c r="E27" s="2">
        <v>82</v>
      </c>
      <c r="F27" s="2">
        <v>89</v>
      </c>
      <c r="G27" s="2">
        <v>90</v>
      </c>
      <c r="H27" s="2">
        <v>82</v>
      </c>
      <c r="I27" s="2">
        <v>86</v>
      </c>
      <c r="J27" s="2">
        <v>85</v>
      </c>
      <c r="K27" s="6">
        <f>SUM(E27:J27)</f>
        <v>514</v>
      </c>
      <c r="L27" s="2" t="str">
        <f>IF(K27&gt;=577,"SM",IF(K27&gt;=573,"M",IF(K27&gt;=555,"I",IF(K27&gt;=525,"II",""))))</f>
        <v/>
      </c>
      <c r="M27" s="28" t="s">
        <v>173</v>
      </c>
    </row>
    <row r="28" spans="1:13">
      <c r="A28" s="25" t="s">
        <v>159</v>
      </c>
      <c r="B28" s="1" t="s">
        <v>113</v>
      </c>
      <c r="C28" s="2">
        <v>2003</v>
      </c>
      <c r="D28" s="4" t="s">
        <v>122</v>
      </c>
      <c r="E28" s="2">
        <v>81</v>
      </c>
      <c r="F28" s="2">
        <v>87</v>
      </c>
      <c r="G28" s="2">
        <v>86</v>
      </c>
      <c r="H28" s="2">
        <v>88</v>
      </c>
      <c r="I28" s="2">
        <v>84</v>
      </c>
      <c r="J28" s="2">
        <v>87</v>
      </c>
      <c r="K28" s="6">
        <f>SUM(E28:J28)</f>
        <v>513</v>
      </c>
      <c r="L28" s="2" t="str">
        <f>IF(K28&gt;=577,"SM",IF(K28&gt;=573,"M",IF(K28&gt;=555,"I",IF(K28&gt;=525,"II",""))))</f>
        <v/>
      </c>
      <c r="M28" s="28" t="s">
        <v>173</v>
      </c>
    </row>
    <row r="29" spans="1:13">
      <c r="A29" s="25" t="s">
        <v>160</v>
      </c>
      <c r="B29" s="1" t="s">
        <v>114</v>
      </c>
      <c r="C29" s="2">
        <v>2007</v>
      </c>
      <c r="D29" s="4" t="s">
        <v>122</v>
      </c>
      <c r="E29" s="2">
        <v>84</v>
      </c>
      <c r="F29" s="2">
        <v>86</v>
      </c>
      <c r="G29" s="2">
        <v>82</v>
      </c>
      <c r="H29" s="2">
        <v>82</v>
      </c>
      <c r="I29" s="2">
        <v>82</v>
      </c>
      <c r="J29" s="2">
        <v>90</v>
      </c>
      <c r="K29" s="6">
        <f>SUM(E29:J29)</f>
        <v>506</v>
      </c>
      <c r="L29" s="2" t="str">
        <f>IF(K29&gt;=577,"SM",IF(K29&gt;=573,"M",IF(K29&gt;=555,"I",IF(K29&gt;=525,"II",""))))</f>
        <v/>
      </c>
      <c r="M29" s="28" t="s">
        <v>173</v>
      </c>
    </row>
    <row r="30" spans="1:13">
      <c r="A30" s="25" t="s">
        <v>161</v>
      </c>
      <c r="B30" s="1" t="s">
        <v>115</v>
      </c>
      <c r="C30" s="2">
        <v>2005</v>
      </c>
      <c r="D30" s="4" t="s">
        <v>122</v>
      </c>
      <c r="E30" s="2">
        <v>79</v>
      </c>
      <c r="F30" s="2">
        <v>88</v>
      </c>
      <c r="G30" s="2">
        <v>86</v>
      </c>
      <c r="H30" s="2">
        <v>86</v>
      </c>
      <c r="I30" s="2">
        <v>88</v>
      </c>
      <c r="J30" s="2">
        <v>79</v>
      </c>
      <c r="K30" s="6">
        <f>SUM(E30:J30)</f>
        <v>506</v>
      </c>
      <c r="L30" s="2" t="str">
        <f>IF(K30&gt;=577,"SM",IF(K30&gt;=573,"M",IF(K30&gt;=555,"I",IF(K30&gt;=525,"II",""))))</f>
        <v/>
      </c>
      <c r="M30" s="28" t="s">
        <v>173</v>
      </c>
    </row>
    <row r="31" spans="1:13">
      <c r="A31" s="25" t="s">
        <v>162</v>
      </c>
      <c r="B31" s="1" t="s">
        <v>116</v>
      </c>
      <c r="C31" s="2">
        <v>2008</v>
      </c>
      <c r="D31" s="4" t="s">
        <v>122</v>
      </c>
      <c r="E31" s="2">
        <v>81</v>
      </c>
      <c r="F31" s="2">
        <v>83</v>
      </c>
      <c r="G31" s="2">
        <v>88</v>
      </c>
      <c r="H31" s="2">
        <v>83</v>
      </c>
      <c r="I31" s="2">
        <v>85</v>
      </c>
      <c r="J31" s="2">
        <v>84</v>
      </c>
      <c r="K31" s="6">
        <f>SUM(E31:J31)</f>
        <v>504</v>
      </c>
      <c r="L31" s="2" t="str">
        <f>IF(K31&gt;=577,"SM",IF(K31&gt;=573,"M",IF(K31&gt;=555,"I",IF(K31&gt;=525,"II",""))))</f>
        <v/>
      </c>
      <c r="M31" s="28" t="s">
        <v>173</v>
      </c>
    </row>
    <row r="32" spans="1:13">
      <c r="A32" s="25" t="s">
        <v>163</v>
      </c>
      <c r="B32" s="1" t="s">
        <v>117</v>
      </c>
      <c r="C32" s="2">
        <v>2007</v>
      </c>
      <c r="D32" s="4" t="s">
        <v>122</v>
      </c>
      <c r="E32" s="2">
        <v>84</v>
      </c>
      <c r="F32" s="2">
        <v>87</v>
      </c>
      <c r="G32" s="2">
        <v>85</v>
      </c>
      <c r="H32" s="2">
        <v>80</v>
      </c>
      <c r="I32" s="2">
        <v>86</v>
      </c>
      <c r="J32" s="2">
        <v>80</v>
      </c>
      <c r="K32" s="6">
        <f>SUM(E32:J32)</f>
        <v>502</v>
      </c>
      <c r="L32" s="2" t="str">
        <f>IF(K32&gt;=577,"SM",IF(K32&gt;=573,"M",IF(K32&gt;=555,"I",IF(K32&gt;=525,"II",""))))</f>
        <v/>
      </c>
      <c r="M32" s="28" t="s">
        <v>173</v>
      </c>
    </row>
    <row r="33" spans="1:13">
      <c r="A33" s="25" t="s">
        <v>164</v>
      </c>
      <c r="B33" s="1" t="s">
        <v>53</v>
      </c>
      <c r="C33" s="2">
        <v>1975</v>
      </c>
      <c r="D33" s="9" t="s">
        <v>48</v>
      </c>
      <c r="E33" s="2">
        <v>84</v>
      </c>
      <c r="F33" s="2">
        <v>81</v>
      </c>
      <c r="G33" s="2">
        <v>89</v>
      </c>
      <c r="H33" s="2">
        <v>83</v>
      </c>
      <c r="I33" s="2">
        <v>78</v>
      </c>
      <c r="J33" s="2">
        <v>84</v>
      </c>
      <c r="K33" s="6">
        <f>SUM(E33:J33)</f>
        <v>499</v>
      </c>
      <c r="L33" s="2" t="str">
        <f>IF(K33&gt;=577,"SM",IF(K33&gt;=573,"M",IF(K33&gt;=555,"I",IF(K33&gt;=525,"II",""))))</f>
        <v/>
      </c>
      <c r="M33" s="28" t="s">
        <v>173</v>
      </c>
    </row>
    <row r="34" spans="1:13">
      <c r="A34" s="25" t="s">
        <v>165</v>
      </c>
      <c r="B34" s="1" t="s">
        <v>23</v>
      </c>
      <c r="C34" s="2">
        <v>1956</v>
      </c>
      <c r="D34" s="9" t="s">
        <v>38</v>
      </c>
      <c r="E34" s="2">
        <v>85</v>
      </c>
      <c r="F34" s="2">
        <v>83</v>
      </c>
      <c r="G34" s="2">
        <v>79</v>
      </c>
      <c r="H34" s="2">
        <v>84</v>
      </c>
      <c r="I34" s="2">
        <v>80</v>
      </c>
      <c r="J34" s="2">
        <v>87</v>
      </c>
      <c r="K34" s="6">
        <f>SUM(E34:J34)</f>
        <v>498</v>
      </c>
      <c r="L34" s="2" t="str">
        <f>IF(K34&gt;=577,"SM",IF(K34&gt;=573,"M",IF(K34&gt;=555,"I",IF(K34&gt;=525,"II",""))))</f>
        <v/>
      </c>
      <c r="M34" s="9"/>
    </row>
    <row r="35" spans="1:13">
      <c r="A35" s="25" t="s">
        <v>166</v>
      </c>
      <c r="B35" s="1" t="s">
        <v>118</v>
      </c>
      <c r="C35" s="2">
        <v>2008</v>
      </c>
      <c r="D35" s="4" t="s">
        <v>122</v>
      </c>
      <c r="E35" s="2">
        <v>86</v>
      </c>
      <c r="F35" s="2">
        <v>80</v>
      </c>
      <c r="G35" s="2">
        <v>80</v>
      </c>
      <c r="H35" s="2">
        <v>83</v>
      </c>
      <c r="I35" s="2">
        <v>89</v>
      </c>
      <c r="J35" s="2">
        <v>75</v>
      </c>
      <c r="K35" s="6">
        <f>SUM(E35:J35)</f>
        <v>493</v>
      </c>
      <c r="L35" s="2" t="str">
        <f>IF(K35&gt;=577,"SM",IF(K35&gt;=573,"M",IF(K35&gt;=555,"I",IF(K35&gt;=525,"II",""))))</f>
        <v/>
      </c>
      <c r="M35" s="28" t="s">
        <v>173</v>
      </c>
    </row>
    <row r="36" spans="1:13">
      <c r="A36" s="25" t="s">
        <v>167</v>
      </c>
      <c r="B36" s="1" t="s">
        <v>119</v>
      </c>
      <c r="C36" s="2">
        <v>2008</v>
      </c>
      <c r="D36" s="9" t="s">
        <v>122</v>
      </c>
      <c r="E36" s="2">
        <v>75</v>
      </c>
      <c r="F36" s="2">
        <v>79</v>
      </c>
      <c r="G36" s="2">
        <v>81</v>
      </c>
      <c r="H36" s="2">
        <v>84</v>
      </c>
      <c r="I36" s="2">
        <v>83</v>
      </c>
      <c r="J36" s="2">
        <v>85</v>
      </c>
      <c r="K36" s="6">
        <f>SUM(E36:J36)</f>
        <v>487</v>
      </c>
      <c r="L36" s="2" t="str">
        <f>IF(K36&gt;=577,"SM",IF(K36&gt;=573,"M",IF(K36&gt;=555,"I",IF(K36&gt;=525,"II",""))))</f>
        <v/>
      </c>
      <c r="M36" s="28" t="s">
        <v>173</v>
      </c>
    </row>
    <row r="37" spans="1:13">
      <c r="A37" s="25" t="s">
        <v>168</v>
      </c>
      <c r="B37" s="1" t="s">
        <v>120</v>
      </c>
      <c r="C37" s="2">
        <v>2005</v>
      </c>
      <c r="D37" s="9" t="s">
        <v>122</v>
      </c>
      <c r="E37" s="2">
        <v>80</v>
      </c>
      <c r="F37" s="2">
        <v>82</v>
      </c>
      <c r="G37" s="2">
        <v>71</v>
      </c>
      <c r="H37" s="2">
        <v>81</v>
      </c>
      <c r="I37" s="2">
        <v>75</v>
      </c>
      <c r="J37" s="2">
        <v>74</v>
      </c>
      <c r="K37" s="6">
        <f>SUM(E37:J37)</f>
        <v>463</v>
      </c>
      <c r="L37" s="2" t="str">
        <f>IF(K37&gt;=577,"SM",IF(K37&gt;=573,"M",IF(K37&gt;=555,"I",IF(K37&gt;=525,"II",""))))</f>
        <v/>
      </c>
      <c r="M37" s="28" t="s">
        <v>173</v>
      </c>
    </row>
    <row r="38" spans="1:13">
      <c r="A38" s="25" t="s">
        <v>169</v>
      </c>
      <c r="B38" s="1" t="s">
        <v>24</v>
      </c>
      <c r="C38" s="2">
        <v>2000</v>
      </c>
      <c r="D38" s="9" t="s">
        <v>38</v>
      </c>
      <c r="E38" s="2">
        <v>78</v>
      </c>
      <c r="F38" s="2">
        <v>79</v>
      </c>
      <c r="G38" s="2">
        <v>72</v>
      </c>
      <c r="H38" s="2">
        <v>76</v>
      </c>
      <c r="I38" s="2">
        <v>79</v>
      </c>
      <c r="J38" s="2">
        <v>76</v>
      </c>
      <c r="K38" s="6">
        <f>SUM(E38:J38)</f>
        <v>460</v>
      </c>
      <c r="L38" s="2" t="str">
        <f>IF(K38&gt;=577,"SM",IF(K38&gt;=573,"M",IF(K38&gt;=555,"I",IF(K38&gt;=525,"II",""))))</f>
        <v/>
      </c>
      <c r="M38" s="9"/>
    </row>
    <row r="39" spans="1:13">
      <c r="A39" s="40" t="s">
        <v>176</v>
      </c>
      <c r="B39" s="1" t="s">
        <v>74</v>
      </c>
      <c r="C39" s="2">
        <v>2003</v>
      </c>
      <c r="D39" s="9" t="s">
        <v>38</v>
      </c>
      <c r="E39" s="2">
        <v>77</v>
      </c>
      <c r="F39" s="2">
        <v>75</v>
      </c>
      <c r="G39" s="2">
        <v>79</v>
      </c>
      <c r="H39" s="2">
        <v>76</v>
      </c>
      <c r="I39" s="2">
        <v>77</v>
      </c>
      <c r="J39" s="2">
        <v>65</v>
      </c>
      <c r="K39" s="6">
        <f>SUM(E39:J39)</f>
        <v>449</v>
      </c>
      <c r="L39" s="2" t="str">
        <f>IF(K39&gt;=577,"SM",IF(K39&gt;=573,"M",IF(K39&gt;=555,"I",IF(K39&gt;=525,"II",""))))</f>
        <v/>
      </c>
      <c r="M39" s="9"/>
    </row>
    <row r="40" spans="1:13">
      <c r="A40" s="40" t="s">
        <v>178</v>
      </c>
      <c r="B40" s="1" t="s">
        <v>121</v>
      </c>
      <c r="C40" s="2">
        <v>2010</v>
      </c>
      <c r="D40" s="9" t="s">
        <v>122</v>
      </c>
      <c r="E40" s="2">
        <v>69</v>
      </c>
      <c r="F40" s="2">
        <v>77</v>
      </c>
      <c r="G40" s="2">
        <v>73</v>
      </c>
      <c r="H40" s="2">
        <v>72</v>
      </c>
      <c r="I40" s="2">
        <v>72</v>
      </c>
      <c r="J40" s="2">
        <v>76</v>
      </c>
      <c r="K40" s="6">
        <f>SUM(E40:J40)</f>
        <v>439</v>
      </c>
      <c r="L40" s="2" t="str">
        <f>IF(K40&gt;=577,"SM",IF(K40&gt;=573,"M",IF(K40&gt;=555,"I",IF(K40&gt;=525,"II",""))))</f>
        <v/>
      </c>
      <c r="M40" s="28" t="s">
        <v>173</v>
      </c>
    </row>
    <row r="41" spans="1:13">
      <c r="A41" s="39"/>
      <c r="C41" s="9"/>
      <c r="D41" s="1"/>
      <c r="E41" s="2"/>
      <c r="K41" s="6"/>
      <c r="L41" s="2"/>
    </row>
    <row r="42" spans="1:13">
      <c r="A42" s="6"/>
      <c r="B42" s="11"/>
      <c r="C42" s="11"/>
      <c r="F42" s="1"/>
      <c r="G42" s="1"/>
      <c r="H42" s="1"/>
      <c r="J42" s="6"/>
    </row>
    <row r="43" spans="1:13">
      <c r="A43" s="35" t="s">
        <v>32</v>
      </c>
      <c r="B43" s="35"/>
      <c r="C43" s="35"/>
      <c r="D43" s="35"/>
      <c r="E43" s="35"/>
      <c r="F43" s="35"/>
      <c r="G43" s="35"/>
      <c r="H43" s="35"/>
      <c r="I43" s="35"/>
      <c r="J43" s="35"/>
    </row>
    <row r="44" spans="1:13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3">
      <c r="A45" s="7" t="s">
        <v>1</v>
      </c>
      <c r="B45" s="7" t="s">
        <v>2</v>
      </c>
      <c r="C45" s="7" t="s">
        <v>3</v>
      </c>
      <c r="D45" s="8" t="s">
        <v>4</v>
      </c>
      <c r="E45" s="31" t="s">
        <v>5</v>
      </c>
      <c r="F45" s="31"/>
      <c r="G45" s="31"/>
      <c r="H45" s="31"/>
      <c r="I45" s="7" t="s">
        <v>6</v>
      </c>
      <c r="J45" s="7" t="s">
        <v>7</v>
      </c>
    </row>
    <row r="46" spans="1:13">
      <c r="A46" s="6" t="s">
        <v>8</v>
      </c>
      <c r="B46" s="23" t="s">
        <v>59</v>
      </c>
      <c r="C46" s="2">
        <v>2007</v>
      </c>
      <c r="D46" s="9" t="s">
        <v>38</v>
      </c>
      <c r="E46" s="2">
        <v>81</v>
      </c>
      <c r="F46" s="2">
        <v>88</v>
      </c>
      <c r="G46" s="2">
        <v>83</v>
      </c>
      <c r="H46" s="2">
        <v>88</v>
      </c>
      <c r="I46" s="6">
        <f t="shared" ref="I46:I47" si="0">SUM(E46:H46)</f>
        <v>340</v>
      </c>
      <c r="J46" s="2" t="str">
        <f t="shared" ref="J46:J47" si="1">IF(I46&gt;=382,"M",IF(I46&gt;=370,"I",IF(I46&gt;=340,"II",IF(I46&gt;=320,"III",""))))</f>
        <v>II</v>
      </c>
    </row>
    <row r="47" spans="1:13">
      <c r="A47" s="6" t="s">
        <v>9</v>
      </c>
      <c r="B47" s="11" t="s">
        <v>80</v>
      </c>
      <c r="C47" s="2">
        <v>2006</v>
      </c>
      <c r="D47" s="9" t="s">
        <v>38</v>
      </c>
      <c r="E47" s="2">
        <v>84</v>
      </c>
      <c r="F47" s="2">
        <v>89</v>
      </c>
      <c r="G47" s="2">
        <v>82</v>
      </c>
      <c r="H47" s="2">
        <v>85</v>
      </c>
      <c r="I47" s="6">
        <f t="shared" si="0"/>
        <v>340</v>
      </c>
      <c r="J47" s="2" t="str">
        <f t="shared" si="1"/>
        <v>II</v>
      </c>
    </row>
    <row r="48" spans="1:13">
      <c r="A48" s="6" t="s">
        <v>10</v>
      </c>
      <c r="B48" s="23" t="s">
        <v>104</v>
      </c>
      <c r="C48" s="2">
        <v>2008</v>
      </c>
      <c r="D48" s="9" t="s">
        <v>90</v>
      </c>
      <c r="E48" s="2">
        <v>76</v>
      </c>
      <c r="F48" s="2">
        <v>76</v>
      </c>
      <c r="G48" s="2">
        <v>78</v>
      </c>
      <c r="H48" s="2">
        <v>77</v>
      </c>
      <c r="I48" s="6">
        <f>SUM(E48:H48)</f>
        <v>307</v>
      </c>
      <c r="J48" s="2" t="str">
        <f>IF(I48&gt;=382,"M",IF(I48&gt;=370,"I",IF(I48&gt;=340,"II",IF(I48&gt;=320,"III",""))))</f>
        <v/>
      </c>
      <c r="K48" s="28" t="s">
        <v>173</v>
      </c>
    </row>
    <row r="49" spans="1:10">
      <c r="A49" s="2" t="s">
        <v>11</v>
      </c>
      <c r="B49" s="1" t="s">
        <v>133</v>
      </c>
      <c r="C49" s="2">
        <v>2009</v>
      </c>
      <c r="D49" s="9" t="s">
        <v>38</v>
      </c>
      <c r="E49" s="2">
        <v>82</v>
      </c>
      <c r="F49" s="2">
        <v>63</v>
      </c>
      <c r="G49" s="2">
        <v>82</v>
      </c>
      <c r="H49" s="2">
        <v>79</v>
      </c>
      <c r="I49" s="6">
        <f>SUM(E49:H49)</f>
        <v>306</v>
      </c>
      <c r="J49" s="2" t="str">
        <f>IF(I49&gt;=382,"M",IF(I49&gt;=370,"I",IF(I49&gt;=340,"II",IF(I49&gt;=320,"III",""))))</f>
        <v/>
      </c>
    </row>
    <row r="52" spans="1:10">
      <c r="A52" s="35" t="s">
        <v>33</v>
      </c>
      <c r="B52" s="35"/>
      <c r="C52" s="35"/>
      <c r="D52" s="35"/>
      <c r="E52" s="35"/>
      <c r="F52" s="35"/>
      <c r="G52" s="35"/>
      <c r="H52" s="35"/>
      <c r="I52" s="35"/>
      <c r="J52" s="35"/>
    </row>
    <row r="54" spans="1:10">
      <c r="A54" s="7" t="s">
        <v>1</v>
      </c>
      <c r="B54" s="7" t="s">
        <v>2</v>
      </c>
      <c r="C54" s="7" t="s">
        <v>3</v>
      </c>
      <c r="D54" s="8" t="s">
        <v>4</v>
      </c>
      <c r="E54" s="31" t="s">
        <v>5</v>
      </c>
      <c r="F54" s="31"/>
      <c r="G54" s="7" t="s">
        <v>6</v>
      </c>
      <c r="I54" s="7"/>
    </row>
    <row r="55" spans="1:10">
      <c r="A55" s="6" t="s">
        <v>8</v>
      </c>
      <c r="B55" s="23" t="s">
        <v>58</v>
      </c>
      <c r="C55" s="2">
        <v>2012</v>
      </c>
      <c r="D55" s="9" t="s">
        <v>57</v>
      </c>
      <c r="E55" s="2">
        <v>66</v>
      </c>
      <c r="F55" s="2">
        <v>76</v>
      </c>
      <c r="G55" s="6">
        <f>SUM(E55:F55)</f>
        <v>142</v>
      </c>
    </row>
    <row r="56" spans="1:10">
      <c r="A56" s="6" t="s">
        <v>9</v>
      </c>
      <c r="B56" s="23" t="s">
        <v>88</v>
      </c>
      <c r="C56" s="2">
        <v>2011</v>
      </c>
      <c r="D56" s="9" t="s">
        <v>38</v>
      </c>
      <c r="E56" s="2">
        <v>68</v>
      </c>
      <c r="F56" s="2">
        <v>71</v>
      </c>
      <c r="G56" s="6">
        <f>SUM(E56:F56)</f>
        <v>139</v>
      </c>
    </row>
    <row r="57" spans="1:10">
      <c r="A57" s="6" t="s">
        <v>10</v>
      </c>
      <c r="B57" s="23" t="s">
        <v>85</v>
      </c>
      <c r="C57" s="2">
        <v>2011</v>
      </c>
      <c r="D57" s="9" t="s">
        <v>38</v>
      </c>
      <c r="E57" s="2">
        <v>71</v>
      </c>
      <c r="F57" s="2">
        <v>67</v>
      </c>
      <c r="G57" s="6">
        <f>SUM(E57:F57)</f>
        <v>138</v>
      </c>
    </row>
    <row r="58" spans="1:10">
      <c r="A58" s="25" t="s">
        <v>11</v>
      </c>
      <c r="B58" s="1" t="s">
        <v>139</v>
      </c>
      <c r="C58" s="2">
        <v>2011</v>
      </c>
      <c r="D58" s="9" t="s">
        <v>38</v>
      </c>
      <c r="E58" s="2">
        <v>70</v>
      </c>
      <c r="F58" s="2">
        <v>65</v>
      </c>
      <c r="G58" s="22">
        <f>SUM(E58:F58)</f>
        <v>135</v>
      </c>
    </row>
    <row r="59" spans="1:10">
      <c r="A59" s="25"/>
      <c r="B59" s="11"/>
      <c r="C59" s="2"/>
      <c r="D59" s="9"/>
      <c r="E59" s="2"/>
      <c r="G59" s="6"/>
    </row>
    <row r="60" spans="1:10">
      <c r="A60" s="25"/>
      <c r="B60" s="11"/>
      <c r="C60" s="2"/>
      <c r="D60" s="9"/>
      <c r="E60" s="2"/>
      <c r="G60" s="6"/>
    </row>
    <row r="61" spans="1:10" ht="17.5">
      <c r="B61" s="30" t="s">
        <v>174</v>
      </c>
      <c r="C61" s="2"/>
      <c r="D61" s="9"/>
      <c r="E61" s="2"/>
      <c r="G61" s="6"/>
    </row>
    <row r="62" spans="1:10">
      <c r="A62" s="25"/>
    </row>
    <row r="63" spans="1:10">
      <c r="A63" s="25"/>
    </row>
    <row r="64" spans="1:10">
      <c r="A64" s="25"/>
    </row>
    <row r="65" spans="1:1">
      <c r="A65" s="25"/>
    </row>
  </sheetData>
  <sortState xmlns:xlrd2="http://schemas.microsoft.com/office/spreadsheetml/2017/richdata2" ref="B9:M40">
    <sortCondition descending="1" ref="K9:K40"/>
  </sortState>
  <mergeCells count="9">
    <mergeCell ref="E54:F54"/>
    <mergeCell ref="A1:J1"/>
    <mergeCell ref="A2:J2"/>
    <mergeCell ref="A3:J3"/>
    <mergeCell ref="A6:J6"/>
    <mergeCell ref="E8:J8"/>
    <mergeCell ref="A52:J52"/>
    <mergeCell ref="A43:J43"/>
    <mergeCell ref="E45:H45"/>
  </mergeCells>
  <pageMargins left="0.75" right="0.75" top="1" bottom="1" header="0.5" footer="0.5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9299F-C286-44B8-BECF-A290A82BF099}">
  <dimension ref="A1:M46"/>
  <sheetViews>
    <sheetView zoomScale="85" workbookViewId="0">
      <selection activeCell="A16" sqref="A16:H16"/>
    </sheetView>
  </sheetViews>
  <sheetFormatPr defaultColWidth="9.08984375" defaultRowHeight="15.5"/>
  <cols>
    <col min="1" max="1" width="5.81640625" style="2" bestFit="1" customWidth="1"/>
    <col min="2" max="2" width="19.26953125" style="1" bestFit="1" customWidth="1"/>
    <col min="3" max="3" width="6.453125" style="1" bestFit="1" customWidth="1"/>
    <col min="4" max="4" width="12.08984375" style="2" bestFit="1" customWidth="1"/>
    <col min="5" max="5" width="10.08984375" style="1" customWidth="1"/>
    <col min="6" max="6" width="6.54296875" style="2" customWidth="1"/>
    <col min="7" max="8" width="7.1796875" style="2" bestFit="1" customWidth="1"/>
    <col min="9" max="9" width="6.54296875" style="2" bestFit="1" customWidth="1"/>
    <col min="10" max="10" width="6.6328125" style="2" customWidth="1"/>
    <col min="11" max="11" width="6.6328125" style="1" bestFit="1" customWidth="1"/>
    <col min="12" max="12" width="16.6328125" style="1" bestFit="1" customWidth="1"/>
    <col min="13" max="16384" width="9.08984375" style="1"/>
  </cols>
  <sheetData>
    <row r="1" spans="1:13" ht="20" customHeight="1">
      <c r="A1" s="32" t="s">
        <v>40</v>
      </c>
      <c r="B1" s="32"/>
      <c r="C1" s="32"/>
      <c r="D1" s="32"/>
      <c r="E1" s="32"/>
      <c r="F1" s="32"/>
      <c r="G1" s="32"/>
      <c r="H1" s="32"/>
      <c r="I1" s="32"/>
      <c r="J1" s="32"/>
      <c r="K1" s="13"/>
    </row>
    <row r="2" spans="1:13" ht="17.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13"/>
    </row>
    <row r="3" spans="1:13" ht="13.5" customHeight="1">
      <c r="A3" s="34" t="s">
        <v>41</v>
      </c>
      <c r="B3" s="34"/>
      <c r="C3" s="34"/>
      <c r="D3" s="34"/>
      <c r="E3" s="34"/>
      <c r="F3" s="34"/>
      <c r="G3" s="34"/>
      <c r="H3" s="34"/>
      <c r="I3" s="34"/>
      <c r="J3" s="34"/>
      <c r="K3" s="13"/>
    </row>
    <row r="4" spans="1:13" ht="17.5">
      <c r="A4" s="10"/>
      <c r="B4" s="10"/>
      <c r="C4" s="10"/>
      <c r="D4" s="10"/>
      <c r="E4" s="10"/>
      <c r="F4" s="10"/>
      <c r="G4" s="10"/>
      <c r="H4" s="10"/>
      <c r="I4" s="10"/>
      <c r="J4" s="10"/>
      <c r="K4" s="13"/>
      <c r="L4" s="12"/>
      <c r="M4" s="9"/>
    </row>
    <row r="5" spans="1:13">
      <c r="A5" s="6"/>
      <c r="B5" s="11"/>
      <c r="C5" s="11"/>
      <c r="F5" s="1"/>
      <c r="G5" s="1"/>
      <c r="H5" s="1"/>
      <c r="J5" s="6"/>
    </row>
    <row r="6" spans="1:13">
      <c r="A6" s="35" t="s">
        <v>171</v>
      </c>
      <c r="B6" s="35"/>
      <c r="C6" s="35"/>
      <c r="D6" s="35"/>
      <c r="E6" s="35"/>
      <c r="F6" s="35"/>
      <c r="G6" s="35"/>
      <c r="H6" s="35"/>
      <c r="I6" s="11"/>
      <c r="J6" s="11"/>
    </row>
    <row r="8" spans="1:13">
      <c r="A8" s="7" t="s">
        <v>1</v>
      </c>
      <c r="B8" s="7" t="s">
        <v>2</v>
      </c>
      <c r="C8" s="7" t="s">
        <v>3</v>
      </c>
      <c r="D8" s="8" t="s">
        <v>4</v>
      </c>
      <c r="E8" s="31" t="s">
        <v>5</v>
      </c>
      <c r="F8" s="31"/>
      <c r="G8" s="7" t="s">
        <v>6</v>
      </c>
      <c r="I8" s="22"/>
      <c r="K8" s="7"/>
    </row>
    <row r="9" spans="1:13">
      <c r="A9" s="6" t="s">
        <v>8</v>
      </c>
      <c r="B9" s="41" t="s">
        <v>91</v>
      </c>
      <c r="C9" s="2">
        <v>2014</v>
      </c>
      <c r="D9" s="9" t="s">
        <v>90</v>
      </c>
      <c r="E9" s="2">
        <v>101.2</v>
      </c>
      <c r="F9" s="2">
        <v>100.6</v>
      </c>
      <c r="G9" s="6">
        <f>SUM(E9:F9)</f>
        <v>201.8</v>
      </c>
      <c r="H9" s="28" t="s">
        <v>173</v>
      </c>
      <c r="K9" s="6"/>
    </row>
    <row r="10" spans="1:13">
      <c r="A10" s="6" t="s">
        <v>9</v>
      </c>
      <c r="B10" s="41" t="s">
        <v>60</v>
      </c>
      <c r="C10" s="2">
        <v>2013</v>
      </c>
      <c r="D10" s="9" t="s">
        <v>48</v>
      </c>
      <c r="E10" s="2">
        <v>95.2</v>
      </c>
      <c r="F10" s="2">
        <v>96.3</v>
      </c>
      <c r="G10" s="6">
        <f>SUM(E10:F10)</f>
        <v>191.5</v>
      </c>
      <c r="K10" s="2"/>
    </row>
    <row r="11" spans="1:13">
      <c r="A11" s="6" t="s">
        <v>10</v>
      </c>
      <c r="B11" s="41" t="s">
        <v>87</v>
      </c>
      <c r="C11" s="2">
        <v>2013</v>
      </c>
      <c r="D11" s="9" t="s">
        <v>38</v>
      </c>
      <c r="E11" s="2">
        <v>92.8</v>
      </c>
      <c r="F11" s="19">
        <v>90</v>
      </c>
      <c r="G11" s="6">
        <f>SUM(E11:F11)</f>
        <v>182.8</v>
      </c>
      <c r="K11" s="2"/>
    </row>
    <row r="12" spans="1:13">
      <c r="A12" s="2" t="s">
        <v>11</v>
      </c>
      <c r="B12" s="1" t="s">
        <v>62</v>
      </c>
      <c r="C12" s="2">
        <v>2014</v>
      </c>
      <c r="D12" s="9" t="s">
        <v>48</v>
      </c>
      <c r="E12" s="2">
        <v>83.3</v>
      </c>
      <c r="F12" s="2">
        <v>82.1</v>
      </c>
      <c r="G12" s="6">
        <f>SUM(E12:F12)</f>
        <v>165.39999999999998</v>
      </c>
      <c r="K12" s="2"/>
    </row>
    <row r="13" spans="1:13">
      <c r="A13" s="2" t="s">
        <v>12</v>
      </c>
      <c r="B13" s="1" t="s">
        <v>92</v>
      </c>
      <c r="C13" s="2">
        <v>2015</v>
      </c>
      <c r="D13" s="9" t="s">
        <v>90</v>
      </c>
      <c r="E13" s="2">
        <v>74.8</v>
      </c>
      <c r="F13" s="2">
        <v>54.2</v>
      </c>
      <c r="G13" s="20">
        <f>SUM(E13:F13)</f>
        <v>129</v>
      </c>
      <c r="H13" s="28" t="s">
        <v>173</v>
      </c>
      <c r="K13" s="2"/>
    </row>
    <row r="16" spans="1:13">
      <c r="A16" s="35" t="s">
        <v>172</v>
      </c>
      <c r="B16" s="35"/>
      <c r="C16" s="35"/>
      <c r="D16" s="35"/>
      <c r="E16" s="35"/>
      <c r="F16" s="35"/>
      <c r="G16" s="35"/>
      <c r="H16" s="35"/>
      <c r="I16" s="11"/>
      <c r="J16" s="11"/>
    </row>
    <row r="18" spans="1:9">
      <c r="A18" s="7" t="s">
        <v>1</v>
      </c>
      <c r="B18" s="7" t="s">
        <v>2</v>
      </c>
      <c r="C18" s="7" t="s">
        <v>3</v>
      </c>
      <c r="D18" s="8" t="s">
        <v>4</v>
      </c>
      <c r="E18" s="31" t="s">
        <v>5</v>
      </c>
      <c r="F18" s="31"/>
      <c r="G18" s="7" t="s">
        <v>6</v>
      </c>
      <c r="I18" s="7"/>
    </row>
    <row r="19" spans="1:9">
      <c r="A19" s="6" t="s">
        <v>8</v>
      </c>
      <c r="B19" s="23" t="s">
        <v>89</v>
      </c>
      <c r="C19" s="2">
        <v>2012</v>
      </c>
      <c r="D19" s="9" t="s">
        <v>90</v>
      </c>
      <c r="E19" s="19">
        <v>105.8</v>
      </c>
      <c r="F19" s="19">
        <v>105.3</v>
      </c>
      <c r="G19" s="27">
        <f>SUM(E19:F19)</f>
        <v>211.1</v>
      </c>
    </row>
    <row r="20" spans="1:9">
      <c r="A20" s="6" t="s">
        <v>9</v>
      </c>
      <c r="B20" s="23" t="s">
        <v>46</v>
      </c>
      <c r="C20" s="2">
        <v>2010</v>
      </c>
      <c r="D20" s="9" t="s">
        <v>48</v>
      </c>
      <c r="E20" s="19">
        <v>106.4</v>
      </c>
      <c r="F20" s="19">
        <v>104.5</v>
      </c>
      <c r="G20" s="27">
        <f>SUM(E20:F20)</f>
        <v>210.9</v>
      </c>
      <c r="H20" s="28" t="s">
        <v>173</v>
      </c>
    </row>
    <row r="21" spans="1:9">
      <c r="A21" s="6" t="s">
        <v>10</v>
      </c>
      <c r="B21" s="23" t="s">
        <v>93</v>
      </c>
      <c r="C21" s="2">
        <v>2012</v>
      </c>
      <c r="D21" s="9" t="s">
        <v>90</v>
      </c>
      <c r="E21" s="19">
        <v>105.4</v>
      </c>
      <c r="F21" s="19">
        <v>102.5</v>
      </c>
      <c r="G21" s="27">
        <f>SUM(E21:F21)</f>
        <v>207.9</v>
      </c>
      <c r="H21" s="28" t="s">
        <v>173</v>
      </c>
    </row>
    <row r="22" spans="1:9">
      <c r="A22" s="25" t="s">
        <v>11</v>
      </c>
      <c r="B22" s="1" t="s">
        <v>83</v>
      </c>
      <c r="C22" s="2">
        <v>2011</v>
      </c>
      <c r="D22" s="9" t="s">
        <v>190</v>
      </c>
      <c r="E22" s="19">
        <v>104.1</v>
      </c>
      <c r="F22" s="19">
        <v>103.6</v>
      </c>
      <c r="G22" s="27">
        <f>SUM(E22:F22)</f>
        <v>207.7</v>
      </c>
      <c r="H22" s="28" t="s">
        <v>173</v>
      </c>
    </row>
    <row r="23" spans="1:9">
      <c r="A23" s="25" t="s">
        <v>12</v>
      </c>
      <c r="B23" s="1" t="s">
        <v>94</v>
      </c>
      <c r="C23" s="2">
        <v>2012</v>
      </c>
      <c r="D23" s="9" t="s">
        <v>90</v>
      </c>
      <c r="E23" s="19">
        <v>103.8</v>
      </c>
      <c r="F23" s="19">
        <v>103.2</v>
      </c>
      <c r="G23" s="27">
        <f>SUM(E23:F23)</f>
        <v>207</v>
      </c>
      <c r="H23" s="28" t="s">
        <v>173</v>
      </c>
    </row>
    <row r="24" spans="1:9">
      <c r="A24" s="25" t="s">
        <v>13</v>
      </c>
      <c r="B24" s="1" t="s">
        <v>95</v>
      </c>
      <c r="C24" s="2">
        <v>2010</v>
      </c>
      <c r="D24" s="9" t="s">
        <v>90</v>
      </c>
      <c r="E24" s="19">
        <v>102</v>
      </c>
      <c r="F24" s="19">
        <v>104.3</v>
      </c>
      <c r="G24" s="27">
        <f>SUM(E24:F24)</f>
        <v>206.3</v>
      </c>
      <c r="H24" s="28" t="s">
        <v>173</v>
      </c>
    </row>
    <row r="25" spans="1:9">
      <c r="A25" s="25" t="s">
        <v>14</v>
      </c>
      <c r="B25" s="24" t="s">
        <v>133</v>
      </c>
      <c r="C25" s="2">
        <v>2009</v>
      </c>
      <c r="D25" s="9" t="s">
        <v>38</v>
      </c>
      <c r="E25" s="19">
        <v>101.9</v>
      </c>
      <c r="F25" s="19">
        <v>104</v>
      </c>
      <c r="G25" s="27">
        <f>SUM(E25:F25)</f>
        <v>205.9</v>
      </c>
    </row>
    <row r="26" spans="1:9">
      <c r="A26" s="25" t="s">
        <v>15</v>
      </c>
      <c r="B26" s="1" t="s">
        <v>63</v>
      </c>
      <c r="C26" s="2">
        <v>2009</v>
      </c>
      <c r="D26" s="9" t="s">
        <v>45</v>
      </c>
      <c r="E26" s="19">
        <v>101.7</v>
      </c>
      <c r="F26" s="19">
        <v>102.5</v>
      </c>
      <c r="G26" s="27">
        <f>SUM(E26:F26)</f>
        <v>204.2</v>
      </c>
    </row>
    <row r="27" spans="1:9">
      <c r="A27" s="25" t="s">
        <v>16</v>
      </c>
      <c r="B27" s="1" t="s">
        <v>86</v>
      </c>
      <c r="C27" s="2">
        <v>2011</v>
      </c>
      <c r="D27" s="9" t="s">
        <v>38</v>
      </c>
      <c r="E27" s="19">
        <v>102.4</v>
      </c>
      <c r="F27" s="19">
        <v>101.6</v>
      </c>
      <c r="G27" s="27">
        <f>SUM(E27:F27)</f>
        <v>204</v>
      </c>
    </row>
    <row r="28" spans="1:9">
      <c r="A28" s="25" t="s">
        <v>17</v>
      </c>
      <c r="B28" s="1" t="s">
        <v>85</v>
      </c>
      <c r="C28" s="2">
        <v>2011</v>
      </c>
      <c r="D28" s="9" t="s">
        <v>38</v>
      </c>
      <c r="E28" s="19">
        <v>100</v>
      </c>
      <c r="F28" s="19">
        <v>99.7</v>
      </c>
      <c r="G28" s="27">
        <f>SUM(E28:F28)</f>
        <v>199.7</v>
      </c>
    </row>
    <row r="29" spans="1:9">
      <c r="A29" s="25" t="s">
        <v>18</v>
      </c>
      <c r="B29" s="1" t="s">
        <v>189</v>
      </c>
      <c r="C29" s="2">
        <v>2011</v>
      </c>
      <c r="D29" s="9" t="s">
        <v>122</v>
      </c>
      <c r="E29" s="19">
        <v>99.4</v>
      </c>
      <c r="F29" s="19">
        <v>100.3</v>
      </c>
      <c r="G29" s="27">
        <f>SUM(E29:F29)</f>
        <v>199.7</v>
      </c>
      <c r="H29" s="28" t="s">
        <v>173</v>
      </c>
    </row>
    <row r="30" spans="1:9">
      <c r="A30" s="25" t="s">
        <v>19</v>
      </c>
      <c r="B30" s="1" t="s">
        <v>96</v>
      </c>
      <c r="C30" s="2">
        <v>2011</v>
      </c>
      <c r="D30" s="9" t="s">
        <v>90</v>
      </c>
      <c r="E30" s="19">
        <v>97.1</v>
      </c>
      <c r="F30" s="19">
        <v>100.9</v>
      </c>
      <c r="G30" s="27">
        <f>SUM(E30:F30)</f>
        <v>198</v>
      </c>
      <c r="H30" s="28" t="s">
        <v>173</v>
      </c>
    </row>
    <row r="31" spans="1:9">
      <c r="A31" s="25" t="s">
        <v>148</v>
      </c>
      <c r="B31" s="1" t="s">
        <v>97</v>
      </c>
      <c r="C31" s="2">
        <v>2010</v>
      </c>
      <c r="D31" s="9" t="s">
        <v>90</v>
      </c>
      <c r="E31" s="19">
        <v>100.2</v>
      </c>
      <c r="F31" s="19">
        <v>97</v>
      </c>
      <c r="G31" s="27">
        <f>SUM(E31:F31)</f>
        <v>197.2</v>
      </c>
      <c r="H31" s="28" t="s">
        <v>173</v>
      </c>
    </row>
    <row r="32" spans="1:9">
      <c r="A32" s="25" t="s">
        <v>149</v>
      </c>
      <c r="B32" s="1" t="s">
        <v>88</v>
      </c>
      <c r="C32" s="2">
        <v>2011</v>
      </c>
      <c r="D32" s="9" t="s">
        <v>38</v>
      </c>
      <c r="E32" s="19">
        <v>98.6</v>
      </c>
      <c r="F32" s="19">
        <v>98.3</v>
      </c>
      <c r="G32" s="27">
        <f>SUM(E32:F32)</f>
        <v>196.89999999999998</v>
      </c>
    </row>
    <row r="33" spans="1:8">
      <c r="A33" s="25" t="s">
        <v>150</v>
      </c>
      <c r="B33" s="1" t="s">
        <v>98</v>
      </c>
      <c r="C33" s="2">
        <v>2011</v>
      </c>
      <c r="D33" s="9" t="s">
        <v>90</v>
      </c>
      <c r="E33" s="19">
        <v>100.1</v>
      </c>
      <c r="F33" s="19">
        <v>94.7</v>
      </c>
      <c r="G33" s="27">
        <f>SUM(E33:F33)</f>
        <v>194.8</v>
      </c>
      <c r="H33" s="28" t="s">
        <v>173</v>
      </c>
    </row>
    <row r="34" spans="1:8">
      <c r="A34" s="25" t="s">
        <v>155</v>
      </c>
      <c r="B34" s="1" t="s">
        <v>61</v>
      </c>
      <c r="C34" s="2">
        <v>2012</v>
      </c>
      <c r="D34" s="9" t="s">
        <v>48</v>
      </c>
      <c r="E34" s="19">
        <v>95.8</v>
      </c>
      <c r="F34" s="19">
        <v>95.1</v>
      </c>
      <c r="G34" s="27">
        <f>SUM(E34:F34)</f>
        <v>190.89999999999998</v>
      </c>
    </row>
    <row r="35" spans="1:8">
      <c r="A35" s="25" t="s">
        <v>156</v>
      </c>
      <c r="B35" s="1" t="s">
        <v>139</v>
      </c>
      <c r="C35" s="2">
        <v>2011</v>
      </c>
      <c r="D35" s="9" t="s">
        <v>38</v>
      </c>
      <c r="E35" s="19">
        <v>98.8</v>
      </c>
      <c r="F35" s="19">
        <v>89.8</v>
      </c>
      <c r="G35" s="27">
        <f>SUM(E35:F35)</f>
        <v>188.6</v>
      </c>
    </row>
    <row r="36" spans="1:8">
      <c r="A36" s="25" t="s">
        <v>157</v>
      </c>
      <c r="B36" s="1" t="s">
        <v>188</v>
      </c>
      <c r="C36" s="2">
        <v>2011</v>
      </c>
      <c r="D36" s="9" t="s">
        <v>122</v>
      </c>
      <c r="E36" s="19">
        <v>94.1</v>
      </c>
      <c r="F36" s="19">
        <v>91.2</v>
      </c>
      <c r="G36" s="27">
        <f>SUM(E36:F36)</f>
        <v>185.3</v>
      </c>
      <c r="H36" s="28" t="s">
        <v>173</v>
      </c>
    </row>
    <row r="37" spans="1:8">
      <c r="A37" s="25" t="s">
        <v>158</v>
      </c>
      <c r="B37" s="1" t="s">
        <v>84</v>
      </c>
      <c r="C37" s="2">
        <v>2011</v>
      </c>
      <c r="D37" s="9" t="s">
        <v>38</v>
      </c>
      <c r="E37" s="19">
        <v>91.8</v>
      </c>
      <c r="F37" s="19">
        <v>89.2</v>
      </c>
      <c r="G37" s="27">
        <f>SUM(E37:F37)</f>
        <v>181</v>
      </c>
    </row>
    <row r="38" spans="1:8">
      <c r="A38" s="25" t="s">
        <v>159</v>
      </c>
      <c r="B38" s="1" t="s">
        <v>187</v>
      </c>
      <c r="C38" s="2">
        <v>2011</v>
      </c>
      <c r="D38" s="9" t="s">
        <v>122</v>
      </c>
      <c r="E38" s="19">
        <v>80.2</v>
      </c>
      <c r="F38" s="19">
        <v>86.5</v>
      </c>
      <c r="G38" s="27">
        <f>SUM(E38:F38)</f>
        <v>166.7</v>
      </c>
      <c r="H38" s="28" t="s">
        <v>173</v>
      </c>
    </row>
    <row r="39" spans="1:8">
      <c r="A39" s="25"/>
      <c r="C39" s="2"/>
      <c r="D39" s="9"/>
      <c r="E39" s="19"/>
      <c r="F39" s="19"/>
      <c r="G39" s="27"/>
    </row>
    <row r="40" spans="1:8">
      <c r="C40" s="2"/>
      <c r="D40" s="1"/>
      <c r="E40" s="2"/>
      <c r="G40" s="6"/>
    </row>
    <row r="41" spans="1:8">
      <c r="C41" s="2"/>
      <c r="D41" s="1"/>
      <c r="E41" s="2"/>
      <c r="G41" s="6"/>
    </row>
    <row r="42" spans="1:8" ht="17.5">
      <c r="B42" s="30" t="s">
        <v>174</v>
      </c>
      <c r="C42" s="2"/>
      <c r="D42" s="1"/>
      <c r="E42" s="2"/>
      <c r="G42" s="6"/>
    </row>
    <row r="43" spans="1:8">
      <c r="B43" s="11"/>
      <c r="C43" s="2"/>
      <c r="D43" s="1"/>
      <c r="E43" s="2"/>
      <c r="G43" s="6"/>
    </row>
    <row r="44" spans="1:8">
      <c r="C44" s="2"/>
      <c r="D44" s="1"/>
      <c r="E44" s="2"/>
      <c r="G44" s="6"/>
    </row>
    <row r="45" spans="1:8">
      <c r="C45" s="2"/>
      <c r="D45" s="1"/>
      <c r="G45" s="6"/>
    </row>
    <row r="46" spans="1:8">
      <c r="C46" s="2"/>
    </row>
  </sheetData>
  <sortState xmlns:xlrd2="http://schemas.microsoft.com/office/spreadsheetml/2017/richdata2" ref="B19:H38">
    <sortCondition descending="1" ref="G19:G38"/>
  </sortState>
  <mergeCells count="7">
    <mergeCell ref="E18:F18"/>
    <mergeCell ref="A6:H6"/>
    <mergeCell ref="A16:H16"/>
    <mergeCell ref="A1:J1"/>
    <mergeCell ref="A2:J2"/>
    <mergeCell ref="A3:J3"/>
    <mergeCell ref="E8:F8"/>
  </mergeCells>
  <hyperlinks>
    <hyperlink ref="A4" r:id="rId1" display="Võistlust toetas auhindadega laskesportlase ja hobilaskuri veebipood:  laskur.ee" xr:uid="{F16F374A-19DC-4B24-9CA1-748667397102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B6EA4-6FD2-45DF-AF73-193B77DD2D10}">
  <dimension ref="A1:K28"/>
  <sheetViews>
    <sheetView zoomScale="85" zoomScaleNormal="85" workbookViewId="0">
      <selection activeCell="E10" sqref="E10"/>
    </sheetView>
  </sheetViews>
  <sheetFormatPr defaultRowHeight="12.5"/>
  <cols>
    <col min="1" max="1" width="24.453125" bestFit="1" customWidth="1"/>
    <col min="2" max="2" width="14.08984375" bestFit="1" customWidth="1"/>
  </cols>
  <sheetData>
    <row r="1" spans="1:9" ht="20">
      <c r="A1" s="36" t="s">
        <v>40</v>
      </c>
      <c r="B1" s="37"/>
      <c r="C1" s="37"/>
      <c r="D1" s="37"/>
      <c r="E1" s="37"/>
      <c r="F1" s="37"/>
      <c r="G1" s="37"/>
      <c r="H1" s="37"/>
      <c r="I1" s="37"/>
    </row>
    <row r="2" spans="1:9" ht="15.5">
      <c r="A2" s="17"/>
      <c r="B2" s="17"/>
      <c r="C2" s="17"/>
      <c r="D2" s="15"/>
      <c r="E2" s="16" t="s">
        <v>41</v>
      </c>
      <c r="H2" s="15"/>
      <c r="I2" s="15"/>
    </row>
    <row r="3" spans="1:9" ht="15.5">
      <c r="A3" s="17"/>
      <c r="B3" s="17"/>
      <c r="C3" s="17"/>
      <c r="D3" s="17"/>
      <c r="E3" s="17"/>
      <c r="F3" s="14"/>
      <c r="G3" s="14"/>
      <c r="H3" s="14"/>
      <c r="I3" s="14"/>
    </row>
    <row r="4" spans="1:9" ht="15.5">
      <c r="A4" s="17"/>
      <c r="B4" s="17"/>
      <c r="C4" s="17"/>
      <c r="D4" s="17"/>
      <c r="E4" s="17"/>
      <c r="F4" s="14"/>
      <c r="G4" s="14"/>
      <c r="H4" s="14"/>
      <c r="I4" s="14"/>
    </row>
    <row r="5" spans="1:9" ht="15.5">
      <c r="A5" s="17" t="s">
        <v>22</v>
      </c>
      <c r="B5" s="17"/>
      <c r="C5" s="17"/>
      <c r="D5" s="17"/>
      <c r="E5" s="17"/>
      <c r="F5" s="14"/>
      <c r="G5" s="14"/>
      <c r="H5" s="14"/>
      <c r="I5" s="14"/>
    </row>
    <row r="6" spans="1:9" ht="15.5">
      <c r="A6" s="17"/>
      <c r="B6" s="17" t="s">
        <v>23</v>
      </c>
      <c r="C6" s="17"/>
      <c r="D6" s="17"/>
      <c r="E6" s="17"/>
      <c r="F6" s="14"/>
      <c r="G6" s="14"/>
      <c r="H6" s="14"/>
      <c r="I6" s="14"/>
    </row>
    <row r="7" spans="1:9" ht="15.5">
      <c r="A7" s="17"/>
      <c r="B7" s="17" t="s">
        <v>170</v>
      </c>
      <c r="C7" s="17"/>
      <c r="D7" s="17"/>
      <c r="E7" s="17"/>
      <c r="F7" s="14"/>
      <c r="G7" s="14"/>
      <c r="H7" s="14"/>
      <c r="I7" s="14"/>
    </row>
    <row r="8" spans="1:9" ht="15.5">
      <c r="A8" s="17"/>
      <c r="B8" s="17"/>
      <c r="C8" s="17"/>
      <c r="D8" s="17"/>
      <c r="E8" s="17"/>
      <c r="F8" s="14"/>
      <c r="G8" s="14"/>
      <c r="H8" s="14"/>
      <c r="I8" s="14"/>
    </row>
    <row r="9" spans="1:9" ht="15.5">
      <c r="A9" s="17" t="s">
        <v>81</v>
      </c>
      <c r="B9" s="17"/>
      <c r="C9" s="17"/>
      <c r="E9" s="17"/>
      <c r="F9" s="14"/>
      <c r="G9" s="14"/>
      <c r="H9" s="14"/>
      <c r="I9" s="14"/>
    </row>
    <row r="10" spans="1:9" ht="15.5">
      <c r="A10" s="17"/>
      <c r="B10" s="17" t="s">
        <v>23</v>
      </c>
      <c r="C10" s="17"/>
      <c r="E10" s="17"/>
      <c r="F10" s="14"/>
      <c r="G10" s="14"/>
      <c r="H10" s="14"/>
      <c r="I10" s="14"/>
    </row>
    <row r="11" spans="1:9" ht="15.5">
      <c r="A11" s="17"/>
      <c r="B11" s="17" t="s">
        <v>24</v>
      </c>
      <c r="C11" s="17"/>
      <c r="E11" s="17"/>
      <c r="F11" s="14"/>
      <c r="G11" s="14"/>
      <c r="H11" s="14"/>
      <c r="I11" s="14"/>
    </row>
    <row r="12" spans="1:9" ht="15.5">
      <c r="A12" s="17"/>
      <c r="B12" s="17"/>
      <c r="C12" s="17"/>
      <c r="D12" s="17"/>
      <c r="E12" s="17"/>
      <c r="F12" s="14"/>
      <c r="G12" s="14"/>
      <c r="H12" s="14"/>
      <c r="I12" s="14"/>
    </row>
    <row r="13" spans="1:9" ht="15.5">
      <c r="A13" s="17" t="s">
        <v>25</v>
      </c>
      <c r="B13" s="17"/>
      <c r="C13" s="17"/>
      <c r="D13" s="17"/>
      <c r="E13" s="17"/>
      <c r="F13" s="14"/>
      <c r="G13" s="14"/>
      <c r="H13" s="14"/>
      <c r="I13" s="14"/>
    </row>
    <row r="14" spans="1:9" ht="15.5">
      <c r="A14" s="17"/>
      <c r="B14" s="17" t="s">
        <v>24</v>
      </c>
      <c r="C14" s="17"/>
      <c r="D14" s="17"/>
      <c r="E14" s="17"/>
      <c r="F14" s="14"/>
      <c r="G14" s="14"/>
      <c r="H14" s="14"/>
      <c r="I14" s="14"/>
    </row>
    <row r="15" spans="1:9" ht="15.5">
      <c r="A15" s="17"/>
      <c r="B15" s="17" t="s">
        <v>144</v>
      </c>
      <c r="C15" s="17"/>
      <c r="D15" s="17"/>
      <c r="E15" s="17"/>
      <c r="F15" s="14"/>
      <c r="G15" s="14"/>
      <c r="H15" s="14"/>
      <c r="I15" s="14"/>
    </row>
    <row r="16" spans="1:9" ht="15.5">
      <c r="A16" s="17"/>
      <c r="B16" s="17" t="s">
        <v>145</v>
      </c>
      <c r="C16" s="17"/>
      <c r="D16" s="17"/>
      <c r="E16" s="17"/>
      <c r="F16" s="14"/>
      <c r="G16" s="14"/>
      <c r="H16" s="14"/>
      <c r="I16" s="14"/>
    </row>
    <row r="17" spans="1:11" ht="15.5">
      <c r="A17" s="17"/>
      <c r="B17" s="17"/>
      <c r="C17" s="17"/>
      <c r="D17" s="17"/>
      <c r="E17" s="17"/>
    </row>
    <row r="18" spans="1:11" ht="15.5">
      <c r="A18" s="17" t="s">
        <v>26</v>
      </c>
      <c r="B18" s="17"/>
      <c r="C18" s="17"/>
      <c r="D18" s="17"/>
      <c r="E18" s="17"/>
    </row>
    <row r="20" spans="1:11" ht="13.5">
      <c r="A20" s="38" t="s">
        <v>21</v>
      </c>
      <c r="B20" s="38"/>
      <c r="C20" s="38"/>
      <c r="D20" s="38"/>
      <c r="E20" s="38"/>
      <c r="F20" s="38"/>
      <c r="G20" s="38"/>
      <c r="H20" s="12"/>
      <c r="I20" s="12"/>
      <c r="J20" s="12"/>
      <c r="K20" s="12"/>
    </row>
    <row r="21" spans="1:11" ht="15.5">
      <c r="A21" s="4"/>
      <c r="D21" s="4"/>
      <c r="F21" s="1"/>
      <c r="G21" s="3"/>
      <c r="H21" s="3"/>
      <c r="I21" s="3"/>
      <c r="J21" s="5"/>
    </row>
    <row r="22" spans="1:11" ht="15.5">
      <c r="A22" s="4"/>
      <c r="B22" s="4"/>
      <c r="C22" s="3"/>
      <c r="D22" s="4"/>
      <c r="E22" s="1"/>
      <c r="F22" s="1"/>
      <c r="G22" s="3"/>
      <c r="H22" s="3"/>
      <c r="I22" s="3"/>
      <c r="J22" s="5"/>
    </row>
    <row r="23" spans="1:11" ht="15.5">
      <c r="B23" s="4"/>
      <c r="C23" s="3"/>
      <c r="D23" s="4"/>
      <c r="E23" s="1"/>
      <c r="F23" s="1"/>
      <c r="G23" s="3"/>
      <c r="H23" s="3"/>
      <c r="I23" s="3"/>
      <c r="J23" s="5"/>
    </row>
    <row r="24" spans="1:11" ht="15.5">
      <c r="A24" s="4"/>
      <c r="B24" s="4"/>
      <c r="C24" s="3"/>
      <c r="D24" s="4"/>
      <c r="F24" s="1"/>
      <c r="G24" s="3"/>
      <c r="H24" s="3"/>
      <c r="I24" s="3"/>
      <c r="J24" s="5"/>
    </row>
    <row r="25" spans="1:11" ht="15.5">
      <c r="A25" s="2"/>
      <c r="B25" s="1"/>
      <c r="C25" s="1"/>
      <c r="D25" s="2"/>
      <c r="E25" s="1"/>
      <c r="F25" s="2"/>
      <c r="G25" s="2"/>
      <c r="H25" s="2"/>
      <c r="I25" s="2"/>
      <c r="J25" s="2"/>
    </row>
    <row r="26" spans="1:11" ht="15.5">
      <c r="A26" s="2"/>
      <c r="B26" s="1"/>
      <c r="C26" s="1"/>
      <c r="D26" s="2"/>
      <c r="E26" s="1"/>
      <c r="F26" s="2"/>
      <c r="G26" s="2"/>
      <c r="H26" s="2"/>
      <c r="I26" s="2"/>
      <c r="J26" s="2"/>
    </row>
    <row r="27" spans="1:11" ht="15.5">
      <c r="A27" s="2"/>
      <c r="B27" s="1"/>
      <c r="C27" s="1"/>
      <c r="D27" s="2"/>
      <c r="E27" s="1"/>
      <c r="G27" s="2"/>
      <c r="H27" s="2"/>
      <c r="I27" s="2"/>
      <c r="J27" s="2"/>
    </row>
    <row r="28" spans="1:11" ht="15.5">
      <c r="A28" s="2"/>
      <c r="B28" s="1"/>
      <c r="C28" s="1"/>
      <c r="D28" s="2"/>
      <c r="E28" s="1"/>
      <c r="F28" s="2"/>
      <c r="G28" s="2"/>
      <c r="H28" s="2"/>
      <c r="I28" s="2"/>
      <c r="J28" s="2"/>
    </row>
  </sheetData>
  <mergeCells count="2">
    <mergeCell ref="A1:I1"/>
    <mergeCell ref="A20:G20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Naised püss </vt:lpstr>
      <vt:lpstr>Mehed püss </vt:lpstr>
      <vt:lpstr>Naised püstol</vt:lpstr>
      <vt:lpstr>Mehed püstol </vt:lpstr>
      <vt:lpstr>20 l toelt</vt:lpstr>
      <vt:lpstr>Kohtunikud ja toetajad</vt:lpstr>
      <vt:lpstr>'Mehed püss '!okjb</vt:lpstr>
      <vt:lpstr>'Mehed püstol '!okjb</vt:lpstr>
      <vt:lpstr>'Mehed püss '!Print_Area</vt:lpstr>
      <vt:lpstr>'Mehed püstol '!Print_Area</vt:lpstr>
      <vt:lpstr>'Naised püss '!Print_Area</vt:lpstr>
      <vt:lpstr>'Naised püstol'!Print_Area</vt:lpstr>
      <vt:lpstr>'Mehed püss '!wertklöä</vt:lpstr>
      <vt:lpstr>'Mehed püstol '!wertklöä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Lauri Lopp</cp:lastModifiedBy>
  <cp:lastPrinted>2022-12-18T15:44:22Z</cp:lastPrinted>
  <dcterms:created xsi:type="dcterms:W3CDTF">1996-10-14T23:33:28Z</dcterms:created>
  <dcterms:modified xsi:type="dcterms:W3CDTF">2023-12-31T15:11:18Z</dcterms:modified>
</cp:coreProperties>
</file>