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13_ncr:1_{ED5840CD-789B-4CA5-8F01-3BFDDF178C96}" xr6:coauthVersionLast="45" xr6:coauthVersionMax="45" xr10:uidLastSave="{00000000-0000-0000-0000-000000000000}"/>
  <bookViews>
    <workbookView xWindow="-108" yWindow="-108" windowWidth="23256" windowHeight="12720" firstSheet="6" activeTab="12" xr2:uid="{00000000-000D-0000-FFFF-FFFF00000000}"/>
  </bookViews>
  <sheets>
    <sheet name="MP-30_W" sheetId="35" r:id="rId1"/>
    <sheet name="MP-30_M" sheetId="37" r:id="rId2"/>
    <sheet name="MŠ-3x20(M)" sheetId="29" r:id="rId3"/>
    <sheet name="MŠ-3x20(W)" sheetId="28" r:id="rId4"/>
    <sheet name="PP-60_M" sheetId="39" r:id="rId5"/>
    <sheet name="PP-60_W" sheetId="40" r:id="rId6"/>
    <sheet name="PŠ-60_W" sheetId="41" r:id="rId7"/>
    <sheet name="PŠ-60_M" sheetId="42" r:id="rId8"/>
    <sheet name="Fināls_PP-60_M" sheetId="43" r:id="rId9"/>
    <sheet name="Fināls_PP-60_W" sheetId="44" r:id="rId10"/>
    <sheet name="Fināls_PŠ-60_W" sheetId="45" r:id="rId11"/>
    <sheet name="Fināls_PŠ-60_M" sheetId="46" r:id="rId12"/>
    <sheet name="Absolūtais uzvarētājs" sheetId="49" r:id="rId13"/>
  </sheets>
  <externalReferences>
    <externalReference r:id="rId14"/>
    <externalReference r:id="rId15"/>
    <externalReference r:id="rId16"/>
    <externalReference r:id="rId17"/>
  </externalReferences>
  <definedNames>
    <definedName name="_xlnm._FilterDatabase" localSheetId="1" hidden="1">'MP-30_M'!$A$6:$I$21</definedName>
    <definedName name="_xlnm._FilterDatabase" localSheetId="0" hidden="1">'MP-30_W'!$A$6:$I$14</definedName>
    <definedName name="_xlnm._FilterDatabase" localSheetId="2" hidden="1">'MŠ-3x20(M)'!$B$5:$Q$17</definedName>
    <definedName name="_xlnm._FilterDatabase" localSheetId="3" hidden="1">'MŠ-3x20(W)'!$B$5:$Q$22</definedName>
    <definedName name="CurrentGroup" localSheetId="2">[1]Finals!$AO$5</definedName>
    <definedName name="CurrentGroup" localSheetId="3">[1]Finals!$AO$5</definedName>
    <definedName name="CurrentGroup">[2]Finals!$AO$5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49" l="1"/>
  <c r="E9" i="49"/>
  <c r="F66" i="44"/>
  <c r="E66" i="44"/>
  <c r="F65" i="44"/>
  <c r="E65" i="44"/>
  <c r="F64" i="44"/>
  <c r="E64" i="44"/>
  <c r="M63" i="44"/>
  <c r="L63" i="44"/>
  <c r="K63" i="44"/>
  <c r="J63" i="44"/>
  <c r="I63" i="44"/>
  <c r="H63" i="44"/>
  <c r="G63" i="44"/>
  <c r="F63" i="44"/>
  <c r="E63" i="44"/>
  <c r="M62" i="44"/>
  <c r="L62" i="44"/>
  <c r="K62" i="44"/>
  <c r="J62" i="44"/>
  <c r="I62" i="44"/>
  <c r="H62" i="44"/>
  <c r="G62" i="44"/>
  <c r="F62" i="44"/>
  <c r="E62" i="44"/>
  <c r="E61" i="44" s="1"/>
  <c r="F61" i="44" s="1"/>
  <c r="G61" i="44" s="1"/>
  <c r="H61" i="44" s="1"/>
  <c r="I61" i="44" s="1"/>
  <c r="J61" i="44" s="1"/>
  <c r="K61" i="44" s="1"/>
  <c r="L61" i="44" s="1"/>
  <c r="M61" i="44" s="1"/>
  <c r="B61" i="44"/>
  <c r="F58" i="44"/>
  <c r="E58" i="44"/>
  <c r="F57" i="44"/>
  <c r="E57" i="44"/>
  <c r="F56" i="44"/>
  <c r="E56" i="44"/>
  <c r="M55" i="44"/>
  <c r="L55" i="44"/>
  <c r="K55" i="44"/>
  <c r="J55" i="44"/>
  <c r="I55" i="44"/>
  <c r="H55" i="44"/>
  <c r="G55" i="44"/>
  <c r="F55" i="44"/>
  <c r="E55" i="44"/>
  <c r="M54" i="44"/>
  <c r="L54" i="44"/>
  <c r="K54" i="44"/>
  <c r="J54" i="44"/>
  <c r="I54" i="44"/>
  <c r="H54" i="44"/>
  <c r="G54" i="44"/>
  <c r="F54" i="44"/>
  <c r="E54" i="44"/>
  <c r="E53" i="44" s="1"/>
  <c r="F53" i="44" s="1"/>
  <c r="G53" i="44" s="1"/>
  <c r="H53" i="44" s="1"/>
  <c r="I53" i="44" s="1"/>
  <c r="J53" i="44" s="1"/>
  <c r="K53" i="44" s="1"/>
  <c r="L53" i="44" s="1"/>
  <c r="M53" i="44" s="1"/>
  <c r="B53" i="44"/>
  <c r="F50" i="44"/>
  <c r="E50" i="44"/>
  <c r="F49" i="44"/>
  <c r="E49" i="44"/>
  <c r="F48" i="44"/>
  <c r="E48" i="44"/>
  <c r="M47" i="44"/>
  <c r="L47" i="44"/>
  <c r="K47" i="44"/>
  <c r="J47" i="44"/>
  <c r="I47" i="44"/>
  <c r="H47" i="44"/>
  <c r="G47" i="44"/>
  <c r="F47" i="44"/>
  <c r="E47" i="44"/>
  <c r="M46" i="44"/>
  <c r="L46" i="44"/>
  <c r="K46" i="44"/>
  <c r="J46" i="44"/>
  <c r="I46" i="44"/>
  <c r="H46" i="44"/>
  <c r="G46" i="44"/>
  <c r="F46" i="44"/>
  <c r="E46" i="44"/>
  <c r="E45" i="44" s="1"/>
  <c r="F45" i="44" s="1"/>
  <c r="G45" i="44" s="1"/>
  <c r="H45" i="44" s="1"/>
  <c r="I45" i="44" s="1"/>
  <c r="J45" i="44" s="1"/>
  <c r="K45" i="44" s="1"/>
  <c r="L45" i="44" s="1"/>
  <c r="M45" i="44" s="1"/>
  <c r="B45" i="44"/>
  <c r="F42" i="44"/>
  <c r="E42" i="44"/>
  <c r="F41" i="44"/>
  <c r="E41" i="44"/>
  <c r="F40" i="44"/>
  <c r="E40" i="44"/>
  <c r="M39" i="44"/>
  <c r="L39" i="44"/>
  <c r="K39" i="44"/>
  <c r="J39" i="44"/>
  <c r="I39" i="44"/>
  <c r="H39" i="44"/>
  <c r="G39" i="44"/>
  <c r="F39" i="44"/>
  <c r="E39" i="44"/>
  <c r="M38" i="44"/>
  <c r="L38" i="44"/>
  <c r="K38" i="44"/>
  <c r="J38" i="44"/>
  <c r="I38" i="44"/>
  <c r="H38" i="44"/>
  <c r="G38" i="44"/>
  <c r="F38" i="44"/>
  <c r="E38" i="44"/>
  <c r="E37" i="44" s="1"/>
  <c r="F37" i="44" s="1"/>
  <c r="G37" i="44" s="1"/>
  <c r="H37" i="44" s="1"/>
  <c r="I37" i="44" s="1"/>
  <c r="J37" i="44" s="1"/>
  <c r="K37" i="44" s="1"/>
  <c r="L37" i="44" s="1"/>
  <c r="M37" i="44" s="1"/>
  <c r="B37" i="44"/>
  <c r="F34" i="44"/>
  <c r="E34" i="44"/>
  <c r="F33" i="44"/>
  <c r="E33" i="44"/>
  <c r="F32" i="44"/>
  <c r="E32" i="44"/>
  <c r="M31" i="44"/>
  <c r="L31" i="44"/>
  <c r="K31" i="44"/>
  <c r="J31" i="44"/>
  <c r="I31" i="44"/>
  <c r="H31" i="44"/>
  <c r="G31" i="44"/>
  <c r="F31" i="44"/>
  <c r="E31" i="44"/>
  <c r="M30" i="44"/>
  <c r="L30" i="44"/>
  <c r="K30" i="44"/>
  <c r="J30" i="44"/>
  <c r="I30" i="44"/>
  <c r="H30" i="44"/>
  <c r="G30" i="44"/>
  <c r="F30" i="44"/>
  <c r="E30" i="44"/>
  <c r="E29" i="44" s="1"/>
  <c r="F29" i="44" s="1"/>
  <c r="G29" i="44" s="1"/>
  <c r="H29" i="44" s="1"/>
  <c r="I29" i="44" s="1"/>
  <c r="J29" i="44" s="1"/>
  <c r="K29" i="44" s="1"/>
  <c r="L29" i="44" s="1"/>
  <c r="M29" i="44" s="1"/>
  <c r="B29" i="44"/>
  <c r="F26" i="44"/>
  <c r="E26" i="44"/>
  <c r="F25" i="44"/>
  <c r="E25" i="44"/>
  <c r="F24" i="44"/>
  <c r="E24" i="44"/>
  <c r="M23" i="44"/>
  <c r="L23" i="44"/>
  <c r="K23" i="44"/>
  <c r="J23" i="44"/>
  <c r="I23" i="44"/>
  <c r="H23" i="44"/>
  <c r="G23" i="44"/>
  <c r="F23" i="44"/>
  <c r="E23" i="44"/>
  <c r="M22" i="44"/>
  <c r="L22" i="44"/>
  <c r="K22" i="44"/>
  <c r="J22" i="44"/>
  <c r="I22" i="44"/>
  <c r="H22" i="44"/>
  <c r="G22" i="44"/>
  <c r="F22" i="44"/>
  <c r="E22" i="44"/>
  <c r="E21" i="44" s="1"/>
  <c r="F21" i="44" s="1"/>
  <c r="G21" i="44" s="1"/>
  <c r="H21" i="44" s="1"/>
  <c r="I21" i="44" s="1"/>
  <c r="J21" i="44" s="1"/>
  <c r="K21" i="44" s="1"/>
  <c r="L21" i="44" s="1"/>
  <c r="M21" i="44" s="1"/>
  <c r="B21" i="44"/>
  <c r="F18" i="44"/>
  <c r="E18" i="44"/>
  <c r="F17" i="44"/>
  <c r="E17" i="44"/>
  <c r="F16" i="44"/>
  <c r="E16" i="44"/>
  <c r="M15" i="44"/>
  <c r="L15" i="44"/>
  <c r="K15" i="44"/>
  <c r="J15" i="44"/>
  <c r="I15" i="44"/>
  <c r="H15" i="44"/>
  <c r="G15" i="44"/>
  <c r="F15" i="44"/>
  <c r="E15" i="44"/>
  <c r="M14" i="44"/>
  <c r="L14" i="44"/>
  <c r="K14" i="44"/>
  <c r="J14" i="44"/>
  <c r="I14" i="44"/>
  <c r="H14" i="44"/>
  <c r="G14" i="44"/>
  <c r="F14" i="44"/>
  <c r="E14" i="44"/>
  <c r="E13" i="44" s="1"/>
  <c r="F13" i="44" s="1"/>
  <c r="G13" i="44" s="1"/>
  <c r="H13" i="44" s="1"/>
  <c r="I13" i="44" s="1"/>
  <c r="J13" i="44" s="1"/>
  <c r="K13" i="44" s="1"/>
  <c r="L13" i="44" s="1"/>
  <c r="M13" i="44" s="1"/>
  <c r="B13" i="44"/>
  <c r="F10" i="44"/>
  <c r="E10" i="44"/>
  <c r="F9" i="44"/>
  <c r="E9" i="44"/>
  <c r="F8" i="44"/>
  <c r="E8" i="44"/>
  <c r="M7" i="44"/>
  <c r="L7" i="44"/>
  <c r="K7" i="44"/>
  <c r="J7" i="44"/>
  <c r="I7" i="44"/>
  <c r="H7" i="44"/>
  <c r="G7" i="44"/>
  <c r="F7" i="44"/>
  <c r="E7" i="44"/>
  <c r="M6" i="44"/>
  <c r="L6" i="44"/>
  <c r="K6" i="44"/>
  <c r="J6" i="44"/>
  <c r="I6" i="44"/>
  <c r="H6" i="44"/>
  <c r="G6" i="44"/>
  <c r="F6" i="44"/>
  <c r="E6" i="44"/>
  <c r="E5" i="44" s="1"/>
  <c r="F5" i="44" s="1"/>
  <c r="G5" i="44" s="1"/>
  <c r="H5" i="44" s="1"/>
  <c r="I5" i="44" s="1"/>
  <c r="J5" i="44" s="1"/>
  <c r="K5" i="44" s="1"/>
  <c r="L5" i="44" s="1"/>
  <c r="M5" i="44" s="1"/>
  <c r="B5" i="44"/>
  <c r="B3" i="44"/>
  <c r="D1" i="44"/>
  <c r="O13" i="44" l="1"/>
  <c r="N13" i="44"/>
  <c r="N21" i="44"/>
  <c r="O21" i="44"/>
  <c r="O45" i="44"/>
  <c r="N45" i="44"/>
  <c r="O61" i="44"/>
  <c r="N61" i="44"/>
  <c r="N5" i="44"/>
  <c r="O5" i="44"/>
  <c r="O29" i="44"/>
  <c r="N29" i="44"/>
  <c r="N37" i="44"/>
  <c r="O37" i="44"/>
  <c r="O53" i="44"/>
  <c r="N53" i="44"/>
  <c r="F66" i="43" l="1"/>
  <c r="E66" i="43"/>
  <c r="F65" i="43"/>
  <c r="E65" i="43"/>
  <c r="E61" i="43" s="1"/>
  <c r="F61" i="43" s="1"/>
  <c r="G61" i="43" s="1"/>
  <c r="H61" i="43" s="1"/>
  <c r="I61" i="43" s="1"/>
  <c r="J61" i="43" s="1"/>
  <c r="K61" i="43" s="1"/>
  <c r="L61" i="43" s="1"/>
  <c r="M61" i="43" s="1"/>
  <c r="F64" i="43"/>
  <c r="E64" i="43"/>
  <c r="M63" i="43"/>
  <c r="L63" i="43"/>
  <c r="K63" i="43"/>
  <c r="J63" i="43"/>
  <c r="I63" i="43"/>
  <c r="H63" i="43"/>
  <c r="G63" i="43"/>
  <c r="F63" i="43"/>
  <c r="E63" i="43"/>
  <c r="M62" i="43"/>
  <c r="L62" i="43"/>
  <c r="K62" i="43"/>
  <c r="J62" i="43"/>
  <c r="I62" i="43"/>
  <c r="H62" i="43"/>
  <c r="G62" i="43"/>
  <c r="F62" i="43"/>
  <c r="E62" i="43"/>
  <c r="B61" i="43"/>
  <c r="F58" i="43"/>
  <c r="E58" i="43"/>
  <c r="F57" i="43"/>
  <c r="E57" i="43"/>
  <c r="F56" i="43"/>
  <c r="E56" i="43"/>
  <c r="M55" i="43"/>
  <c r="L55" i="43"/>
  <c r="K55" i="43"/>
  <c r="J55" i="43"/>
  <c r="I55" i="43"/>
  <c r="H55" i="43"/>
  <c r="G55" i="43"/>
  <c r="F55" i="43"/>
  <c r="E55" i="43"/>
  <c r="M54" i="43"/>
  <c r="L54" i="43"/>
  <c r="K54" i="43"/>
  <c r="J54" i="43"/>
  <c r="I54" i="43"/>
  <c r="H54" i="43"/>
  <c r="G54" i="43"/>
  <c r="F54" i="43"/>
  <c r="E54" i="43"/>
  <c r="E53" i="43" s="1"/>
  <c r="F53" i="43" s="1"/>
  <c r="G53" i="43" s="1"/>
  <c r="H53" i="43" s="1"/>
  <c r="I53" i="43" s="1"/>
  <c r="J53" i="43" s="1"/>
  <c r="K53" i="43" s="1"/>
  <c r="L53" i="43" s="1"/>
  <c r="M53" i="43" s="1"/>
  <c r="B53" i="43"/>
  <c r="F50" i="43"/>
  <c r="E50" i="43"/>
  <c r="F49" i="43"/>
  <c r="E49" i="43"/>
  <c r="F48" i="43"/>
  <c r="E48" i="43"/>
  <c r="M47" i="43"/>
  <c r="L47" i="43"/>
  <c r="K47" i="43"/>
  <c r="J47" i="43"/>
  <c r="I47" i="43"/>
  <c r="H47" i="43"/>
  <c r="G47" i="43"/>
  <c r="F47" i="43"/>
  <c r="E47" i="43"/>
  <c r="M46" i="43"/>
  <c r="L46" i="43"/>
  <c r="K46" i="43"/>
  <c r="J46" i="43"/>
  <c r="I46" i="43"/>
  <c r="H46" i="43"/>
  <c r="G46" i="43"/>
  <c r="F46" i="43"/>
  <c r="E46" i="43"/>
  <c r="E45" i="43" s="1"/>
  <c r="F45" i="43" s="1"/>
  <c r="G45" i="43" s="1"/>
  <c r="H45" i="43" s="1"/>
  <c r="I45" i="43" s="1"/>
  <c r="J45" i="43" s="1"/>
  <c r="K45" i="43" s="1"/>
  <c r="L45" i="43" s="1"/>
  <c r="M45" i="43" s="1"/>
  <c r="B45" i="43"/>
  <c r="F42" i="43"/>
  <c r="E42" i="43"/>
  <c r="F41" i="43"/>
  <c r="E41" i="43"/>
  <c r="F40" i="43"/>
  <c r="E40" i="43"/>
  <c r="M39" i="43"/>
  <c r="L39" i="43"/>
  <c r="K39" i="43"/>
  <c r="J39" i="43"/>
  <c r="I39" i="43"/>
  <c r="H39" i="43"/>
  <c r="G39" i="43"/>
  <c r="F39" i="43"/>
  <c r="E39" i="43"/>
  <c r="M38" i="43"/>
  <c r="L38" i="43"/>
  <c r="K38" i="43"/>
  <c r="J38" i="43"/>
  <c r="I38" i="43"/>
  <c r="H38" i="43"/>
  <c r="G38" i="43"/>
  <c r="F38" i="43"/>
  <c r="E38" i="43"/>
  <c r="E37" i="43" s="1"/>
  <c r="F37" i="43" s="1"/>
  <c r="G37" i="43" s="1"/>
  <c r="H37" i="43" s="1"/>
  <c r="I37" i="43" s="1"/>
  <c r="J37" i="43" s="1"/>
  <c r="K37" i="43" s="1"/>
  <c r="L37" i="43" s="1"/>
  <c r="M37" i="43" s="1"/>
  <c r="B37" i="43"/>
  <c r="F34" i="43"/>
  <c r="E34" i="43"/>
  <c r="F33" i="43"/>
  <c r="E33" i="43"/>
  <c r="F32" i="43"/>
  <c r="E32" i="43"/>
  <c r="M31" i="43"/>
  <c r="L31" i="43"/>
  <c r="K31" i="43"/>
  <c r="J31" i="43"/>
  <c r="I31" i="43"/>
  <c r="H31" i="43"/>
  <c r="G31" i="43"/>
  <c r="F31" i="43"/>
  <c r="E31" i="43"/>
  <c r="M30" i="43"/>
  <c r="L30" i="43"/>
  <c r="K30" i="43"/>
  <c r="J30" i="43"/>
  <c r="I30" i="43"/>
  <c r="H30" i="43"/>
  <c r="G30" i="43"/>
  <c r="F30" i="43"/>
  <c r="E30" i="43"/>
  <c r="E29" i="43" s="1"/>
  <c r="F29" i="43" s="1"/>
  <c r="G29" i="43" s="1"/>
  <c r="H29" i="43" s="1"/>
  <c r="I29" i="43" s="1"/>
  <c r="J29" i="43" s="1"/>
  <c r="K29" i="43" s="1"/>
  <c r="L29" i="43" s="1"/>
  <c r="M29" i="43" s="1"/>
  <c r="B29" i="43"/>
  <c r="F26" i="43"/>
  <c r="E26" i="43"/>
  <c r="F25" i="43"/>
  <c r="E25" i="43"/>
  <c r="F24" i="43"/>
  <c r="E24" i="43"/>
  <c r="M23" i="43"/>
  <c r="L23" i="43"/>
  <c r="K23" i="43"/>
  <c r="J23" i="43"/>
  <c r="I23" i="43"/>
  <c r="H23" i="43"/>
  <c r="G23" i="43"/>
  <c r="F23" i="43"/>
  <c r="E23" i="43"/>
  <c r="M22" i="43"/>
  <c r="L22" i="43"/>
  <c r="K22" i="43"/>
  <c r="J22" i="43"/>
  <c r="I22" i="43"/>
  <c r="H22" i="43"/>
  <c r="G22" i="43"/>
  <c r="F22" i="43"/>
  <c r="E22" i="43"/>
  <c r="E21" i="43" s="1"/>
  <c r="F21" i="43" s="1"/>
  <c r="G21" i="43" s="1"/>
  <c r="H21" i="43" s="1"/>
  <c r="I21" i="43" s="1"/>
  <c r="J21" i="43" s="1"/>
  <c r="K21" i="43" s="1"/>
  <c r="L21" i="43" s="1"/>
  <c r="M21" i="43" s="1"/>
  <c r="B21" i="43"/>
  <c r="F18" i="43"/>
  <c r="E18" i="43"/>
  <c r="F17" i="43"/>
  <c r="E17" i="43"/>
  <c r="F16" i="43"/>
  <c r="E16" i="43"/>
  <c r="M15" i="43"/>
  <c r="L15" i="43"/>
  <c r="K15" i="43"/>
  <c r="J15" i="43"/>
  <c r="I15" i="43"/>
  <c r="H15" i="43"/>
  <c r="G15" i="43"/>
  <c r="F15" i="43"/>
  <c r="E15" i="43"/>
  <c r="M14" i="43"/>
  <c r="L14" i="43"/>
  <c r="K14" i="43"/>
  <c r="J14" i="43"/>
  <c r="I14" i="43"/>
  <c r="H14" i="43"/>
  <c r="G14" i="43"/>
  <c r="F14" i="43"/>
  <c r="E14" i="43"/>
  <c r="E13" i="43" s="1"/>
  <c r="F13" i="43" s="1"/>
  <c r="G13" i="43" s="1"/>
  <c r="H13" i="43" s="1"/>
  <c r="I13" i="43" s="1"/>
  <c r="J13" i="43" s="1"/>
  <c r="K13" i="43" s="1"/>
  <c r="L13" i="43" s="1"/>
  <c r="M13" i="43" s="1"/>
  <c r="B13" i="43"/>
  <c r="F10" i="43"/>
  <c r="E10" i="43"/>
  <c r="F9" i="43"/>
  <c r="E9" i="43"/>
  <c r="F8" i="43"/>
  <c r="E8" i="43"/>
  <c r="M7" i="43"/>
  <c r="L7" i="43"/>
  <c r="K7" i="43"/>
  <c r="J7" i="43"/>
  <c r="I7" i="43"/>
  <c r="H7" i="43"/>
  <c r="G7" i="43"/>
  <c r="F7" i="43"/>
  <c r="E7" i="43"/>
  <c r="M6" i="43"/>
  <c r="L6" i="43"/>
  <c r="K6" i="43"/>
  <c r="J6" i="43"/>
  <c r="I6" i="43"/>
  <c r="H6" i="43"/>
  <c r="G6" i="43"/>
  <c r="F6" i="43"/>
  <c r="E6" i="43"/>
  <c r="E5" i="43" s="1"/>
  <c r="F5" i="43" s="1"/>
  <c r="G5" i="43" s="1"/>
  <c r="H5" i="43" s="1"/>
  <c r="I5" i="43" s="1"/>
  <c r="J5" i="43" s="1"/>
  <c r="K5" i="43" s="1"/>
  <c r="L5" i="43" s="1"/>
  <c r="M5" i="43" s="1"/>
  <c r="B5" i="43"/>
  <c r="B3" i="43"/>
  <c r="D1" i="43"/>
  <c r="N5" i="43" l="1"/>
  <c r="O5" i="43"/>
  <c r="N13" i="43"/>
  <c r="O13" i="43"/>
  <c r="O29" i="43"/>
  <c r="N29" i="43"/>
  <c r="O61" i="43"/>
  <c r="N61" i="43"/>
  <c r="O37" i="43"/>
  <c r="N37" i="43"/>
  <c r="N21" i="43"/>
  <c r="O21" i="43"/>
  <c r="N45" i="43"/>
  <c r="O45" i="43"/>
  <c r="O53" i="43"/>
  <c r="N53" i="43"/>
  <c r="K32" i="41" l="1"/>
  <c r="K31" i="41"/>
  <c r="K30" i="41"/>
  <c r="K29" i="41"/>
  <c r="K28" i="41"/>
  <c r="K27" i="4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K7" i="41"/>
  <c r="K6" i="41"/>
  <c r="K36" i="42"/>
  <c r="K35" i="42"/>
  <c r="K34" i="42"/>
  <c r="K33" i="42"/>
  <c r="K32" i="42"/>
  <c r="K31" i="42"/>
  <c r="K30" i="42"/>
  <c r="K29" i="42"/>
  <c r="K28" i="42"/>
  <c r="K27" i="42"/>
  <c r="K26" i="42"/>
  <c r="K25" i="42"/>
  <c r="K24" i="42"/>
  <c r="K23" i="42"/>
  <c r="K22" i="42"/>
  <c r="K21" i="42"/>
  <c r="K20" i="42"/>
  <c r="K19" i="42"/>
  <c r="K18" i="42"/>
  <c r="K17" i="42"/>
  <c r="K16" i="42"/>
  <c r="K15" i="42"/>
  <c r="K14" i="42"/>
  <c r="K13" i="42"/>
  <c r="K12" i="42"/>
  <c r="K11" i="42"/>
  <c r="K10" i="42"/>
  <c r="K9" i="42"/>
  <c r="K8" i="42"/>
  <c r="K7" i="42"/>
  <c r="K6" i="42"/>
  <c r="L26" i="39"/>
  <c r="L25" i="39"/>
  <c r="L24" i="39"/>
  <c r="L23" i="39"/>
  <c r="L22" i="39"/>
  <c r="L21" i="39"/>
  <c r="L20" i="39"/>
  <c r="L19" i="39"/>
  <c r="L18" i="39"/>
  <c r="L17" i="39"/>
  <c r="L16" i="39"/>
  <c r="L15" i="39"/>
  <c r="L14" i="39"/>
  <c r="L13" i="39"/>
  <c r="L12" i="39"/>
  <c r="L11" i="39"/>
  <c r="L10" i="39"/>
  <c r="L9" i="39"/>
  <c r="L8" i="39"/>
  <c r="L7" i="39"/>
  <c r="L30" i="40"/>
  <c r="L29" i="40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  <c r="L12" i="40"/>
  <c r="L11" i="40"/>
  <c r="L10" i="40"/>
  <c r="L9" i="40"/>
  <c r="L8" i="40"/>
  <c r="L7" i="40"/>
  <c r="J18" i="28" l="1"/>
  <c r="M17" i="28"/>
  <c r="P16" i="29"/>
  <c r="Q16" i="29" s="1"/>
  <c r="M16" i="29"/>
  <c r="J16" i="29"/>
  <c r="M6" i="28" l="1"/>
  <c r="J23" i="28" l="1"/>
  <c r="M23" i="28"/>
  <c r="P23" i="28"/>
  <c r="P17" i="28"/>
  <c r="J17" i="28"/>
  <c r="J12" i="28"/>
  <c r="M12" i="28"/>
  <c r="P12" i="28"/>
  <c r="Q12" i="28" s="1"/>
  <c r="J8" i="28"/>
  <c r="M8" i="28"/>
  <c r="P8" i="28"/>
  <c r="J11" i="28"/>
  <c r="M11" i="28"/>
  <c r="P11" i="28"/>
  <c r="J17" i="29"/>
  <c r="M17" i="29"/>
  <c r="P17" i="29"/>
  <c r="J14" i="29"/>
  <c r="M14" i="29"/>
  <c r="P14" i="29"/>
  <c r="J9" i="29"/>
  <c r="M9" i="29"/>
  <c r="P9" i="29"/>
  <c r="J21" i="28"/>
  <c r="M21" i="28"/>
  <c r="P21" i="28"/>
  <c r="J22" i="28"/>
  <c r="M22" i="28"/>
  <c r="P22" i="28"/>
  <c r="J19" i="28"/>
  <c r="M19" i="28"/>
  <c r="P19" i="28"/>
  <c r="J20" i="28"/>
  <c r="M20" i="28"/>
  <c r="P20" i="28"/>
  <c r="J10" i="28"/>
  <c r="M10" i="28"/>
  <c r="P10" i="28"/>
  <c r="Q8" i="28" l="1"/>
  <c r="Q11" i="28"/>
  <c r="Q17" i="28"/>
  <c r="Q9" i="29"/>
  <c r="Q14" i="29"/>
  <c r="Q10" i="28"/>
  <c r="Q21" i="28"/>
  <c r="Q23" i="28"/>
  <c r="Q17" i="29"/>
  <c r="Q22" i="28"/>
  <c r="Q19" i="28"/>
  <c r="Q20" i="28"/>
  <c r="I11" i="37"/>
  <c r="I8" i="35"/>
  <c r="I9" i="35"/>
  <c r="I10" i="35"/>
  <c r="I7" i="37" l="1"/>
  <c r="I8" i="37"/>
  <c r="I7" i="35"/>
  <c r="I11" i="35"/>
  <c r="I13" i="35"/>
  <c r="I10" i="37"/>
  <c r="I17" i="37"/>
  <c r="I16" i="37"/>
  <c r="I14" i="37"/>
  <c r="I18" i="37"/>
  <c r="I20" i="37"/>
  <c r="I19" i="37"/>
  <c r="I21" i="37"/>
  <c r="I15" i="37"/>
  <c r="I12" i="37"/>
  <c r="I13" i="37"/>
  <c r="I9" i="37"/>
  <c r="I14" i="35"/>
  <c r="I12" i="35"/>
  <c r="J6" i="29" l="1"/>
  <c r="M6" i="29"/>
  <c r="P6" i="29"/>
  <c r="J8" i="29"/>
  <c r="M8" i="29"/>
  <c r="P8" i="29"/>
  <c r="J10" i="29"/>
  <c r="M10" i="29"/>
  <c r="P10" i="29"/>
  <c r="J7" i="29"/>
  <c r="M7" i="29"/>
  <c r="P7" i="29"/>
  <c r="J12" i="29"/>
  <c r="M12" i="29"/>
  <c r="Q12" i="29" s="1"/>
  <c r="P12" i="29"/>
  <c r="J11" i="29"/>
  <c r="M11" i="29"/>
  <c r="P11" i="29"/>
  <c r="J15" i="29"/>
  <c r="M15" i="29"/>
  <c r="P15" i="29"/>
  <c r="J13" i="29"/>
  <c r="M13" i="29"/>
  <c r="P13" i="29"/>
  <c r="J9" i="28"/>
  <c r="M9" i="28"/>
  <c r="P9" i="28"/>
  <c r="J7" i="28"/>
  <c r="M7" i="28"/>
  <c r="P7" i="28"/>
  <c r="J14" i="28"/>
  <c r="M14" i="28"/>
  <c r="P14" i="28"/>
  <c r="J6" i="28"/>
  <c r="P6" i="28"/>
  <c r="M18" i="28"/>
  <c r="P18" i="28"/>
  <c r="J13" i="28"/>
  <c r="M13" i="28"/>
  <c r="P13" i="28"/>
  <c r="J16" i="28"/>
  <c r="M16" i="28"/>
  <c r="P16" i="28"/>
  <c r="J15" i="28"/>
  <c r="M15" i="28"/>
  <c r="Q15" i="28" s="1"/>
  <c r="P15" i="28"/>
  <c r="Q7" i="29" l="1"/>
  <c r="Q15" i="29"/>
  <c r="Q13" i="29"/>
  <c r="Q11" i="29"/>
  <c r="Q14" i="28"/>
  <c r="Q16" i="28"/>
  <c r="Q7" i="28"/>
  <c r="Q13" i="28"/>
  <c r="Q18" i="28"/>
  <c r="Q6" i="28"/>
  <c r="Q9" i="28"/>
  <c r="Q8" i="29"/>
  <c r="Q10" i="29"/>
  <c r="Q6" i="29"/>
</calcChain>
</file>

<file path=xl/sharedStrings.xml><?xml version="1.0" encoding="utf-8"?>
<sst xmlns="http://schemas.openxmlformats.org/spreadsheetml/2006/main" count="884" uniqueCount="311">
  <si>
    <t>Vieta</t>
  </si>
  <si>
    <t>Vārds</t>
  </si>
  <si>
    <t>Gads</t>
  </si>
  <si>
    <t>Komanda</t>
  </si>
  <si>
    <t>SUM</t>
  </si>
  <si>
    <t>Sporta klases:  SM(571); SMK(560); I(544); II(515); III(500)</t>
  </si>
  <si>
    <t>MŠ-3x20(M) - 3x20 šāvieni ar mazkalibra šauteni (celis/guļus/stāvus), 50m, Men</t>
  </si>
  <si>
    <t>REZULTĀTI</t>
  </si>
  <si>
    <t>sum(1)</t>
  </si>
  <si>
    <t>sum(2)</t>
  </si>
  <si>
    <t>sum(3)</t>
  </si>
  <si>
    <t>M</t>
  </si>
  <si>
    <t>Dobele (LAT)</t>
  </si>
  <si>
    <t>Aizpute (LAT)</t>
  </si>
  <si>
    <t>Tukums (LAT)</t>
  </si>
  <si>
    <t>Sporta klases:  SKSM(577); SM(567); SMK(554); I(536); II(510); III(490)</t>
  </si>
  <si>
    <r>
      <t xml:space="preserve">MŠ-3x20 (W) - 3x20 šāvieni ar mazkalibra šauteni (celis/guļus/stāvus), 50m, </t>
    </r>
    <r>
      <rPr>
        <b/>
        <sz val="12"/>
        <color indexed="8"/>
        <rFont val="Calibri"/>
        <family val="2"/>
        <charset val="186"/>
      </rPr>
      <t>Women</t>
    </r>
  </si>
  <si>
    <t>W</t>
  </si>
  <si>
    <t>Šauļi (LTU)</t>
  </si>
  <si>
    <t>ARVĪDA MANFELDA XV PIEMIŅAS SACENSĪBAS</t>
  </si>
  <si>
    <t>Aizpute, 06. - 08.10.2023.</t>
  </si>
  <si>
    <t>Uzvārds</t>
  </si>
  <si>
    <t>Summa</t>
  </si>
  <si>
    <t>Alise</t>
  </si>
  <si>
    <t>DVARIŠĶE</t>
  </si>
  <si>
    <t>Laura</t>
  </si>
  <si>
    <t xml:space="preserve"> </t>
  </si>
  <si>
    <t xml:space="preserve">MP-30 (sievietes) - sport  pistol, Women </t>
  </si>
  <si>
    <t>Aizpute, 06.-08.10.2023.</t>
  </si>
  <si>
    <t xml:space="preserve">MP-30 (vīrieši) - sport  pistol, Men </t>
  </si>
  <si>
    <t>Kristaps</t>
  </si>
  <si>
    <t>BRICIS</t>
  </si>
  <si>
    <t xml:space="preserve">Aleksandrs </t>
  </si>
  <si>
    <t>RADZIŅŠ</t>
  </si>
  <si>
    <t>Jasper</t>
  </si>
  <si>
    <t>REA</t>
  </si>
  <si>
    <t>TOOMINGAS</t>
  </si>
  <si>
    <t>Jörn Markus</t>
  </si>
  <si>
    <t>Hele-Liis</t>
  </si>
  <si>
    <t>ELGAS</t>
  </si>
  <si>
    <t>Johanna</t>
  </si>
  <si>
    <t>RAMMU</t>
  </si>
  <si>
    <t>Haapsalu (EST)</t>
  </si>
  <si>
    <t>Kert Christopher</t>
  </si>
  <si>
    <t>UUSOJA</t>
  </si>
  <si>
    <t>Olle</t>
  </si>
  <si>
    <t>PALU</t>
  </si>
  <si>
    <t>Arti</t>
  </si>
  <si>
    <t>AASAV</t>
  </si>
  <si>
    <t>Kaspar</t>
  </si>
  <si>
    <t xml:space="preserve">Karlis </t>
  </si>
  <si>
    <t>LÕPS</t>
  </si>
  <si>
    <t>TÕNISSON</t>
  </si>
  <si>
    <t>Artur</t>
  </si>
  <si>
    <t>RADZIKOVSKI</t>
  </si>
  <si>
    <t>Antero</t>
  </si>
  <si>
    <t>KANARIK</t>
  </si>
  <si>
    <t>TAMMELEHT</t>
  </si>
  <si>
    <t>Ly-Anna</t>
  </si>
  <si>
    <t>LUIGANG</t>
  </si>
  <si>
    <t>Roberts</t>
  </si>
  <si>
    <t>KLEINS</t>
  </si>
  <si>
    <t>Daniels</t>
  </si>
  <si>
    <t>VILCIŅŠ</t>
  </si>
  <si>
    <t>J.Šalms</t>
  </si>
  <si>
    <t xml:space="preserve">Sacensību galvenais tiesnesis, Nacionālās kategorijas tiesnesis                                        </t>
  </si>
  <si>
    <t>G.Rēdere</t>
  </si>
  <si>
    <t xml:space="preserve">Sacensību galvenais sekretārs, 1.kategorijas tiesnesis                                                           </t>
  </si>
  <si>
    <t xml:space="preserve">Ilze </t>
  </si>
  <si>
    <t>LINBERGA</t>
  </si>
  <si>
    <t>Sanija</t>
  </si>
  <si>
    <t>DIDŽE</t>
  </si>
  <si>
    <t>Elva (EST)</t>
  </si>
  <si>
    <t>Marta Mia</t>
  </si>
  <si>
    <t xml:space="preserve">Ernests </t>
  </si>
  <si>
    <t>ERBS</t>
  </si>
  <si>
    <t>Rihards</t>
  </si>
  <si>
    <t>ZORGE</t>
  </si>
  <si>
    <t>MÄNDMA</t>
  </si>
  <si>
    <t>W|M</t>
  </si>
  <si>
    <t xml:space="preserve">Sabīne </t>
  </si>
  <si>
    <t>ĶEĶE</t>
  </si>
  <si>
    <t xml:space="preserve">Rolands </t>
  </si>
  <si>
    <t>LIEPIŅŠ</t>
  </si>
  <si>
    <t>Lenija</t>
  </si>
  <si>
    <t>FELDMANE</t>
  </si>
  <si>
    <t xml:space="preserve">Luīze </t>
  </si>
  <si>
    <t>BOĻŠAKOVA</t>
  </si>
  <si>
    <t>ZOZUĻA</t>
  </si>
  <si>
    <t xml:space="preserve">Amanda </t>
  </si>
  <si>
    <t xml:space="preserve">Kristians </t>
  </si>
  <si>
    <t>OZOLIŅŠ</t>
  </si>
  <si>
    <t xml:space="preserve">Alekss </t>
  </si>
  <si>
    <t>FINOGĒJEVS</t>
  </si>
  <si>
    <t xml:space="preserve">Emīls </t>
  </si>
  <si>
    <t>BLOKS</t>
  </si>
  <si>
    <t xml:space="preserve">Raivis </t>
  </si>
  <si>
    <t>BALODIS</t>
  </si>
  <si>
    <t xml:space="preserve">Jānis </t>
  </si>
  <si>
    <t>LASMANIS</t>
  </si>
  <si>
    <t xml:space="preserve">Marta </t>
  </si>
  <si>
    <t>BLADŽINAUSKA</t>
  </si>
  <si>
    <t>Kristina</t>
  </si>
  <si>
    <t>MÖLDER</t>
  </si>
  <si>
    <t>Kristiina</t>
  </si>
  <si>
    <t>HURT</t>
  </si>
  <si>
    <t>Krista</t>
  </si>
  <si>
    <t>KIISK</t>
  </si>
  <si>
    <t>Raneli</t>
  </si>
  <si>
    <t>BROVIN</t>
  </si>
  <si>
    <t>Lara</t>
  </si>
  <si>
    <t>URVAST</t>
  </si>
  <si>
    <t>Gregor</t>
  </si>
  <si>
    <t>KRUUSE</t>
  </si>
  <si>
    <t>Kaido Mihkel</t>
  </si>
  <si>
    <t>MARIMAA</t>
  </si>
  <si>
    <t>Mareks</t>
  </si>
  <si>
    <t>LANGENFELDS</t>
  </si>
  <si>
    <t>Beāte</t>
  </si>
  <si>
    <t>ŠMUKSTA</t>
  </si>
  <si>
    <t>Keita</t>
  </si>
  <si>
    <t>URBEVICA</t>
  </si>
  <si>
    <t>Anete</t>
  </si>
  <si>
    <t>TUKIŠA</t>
  </si>
  <si>
    <t xml:space="preserve">Sindija </t>
  </si>
  <si>
    <t>ČĪMA</t>
  </si>
  <si>
    <t>Valerija</t>
  </si>
  <si>
    <t>DUŠENKO</t>
  </si>
  <si>
    <t xml:space="preserve">Goda </t>
  </si>
  <si>
    <t>ATKUCEVIČIŪTĖ</t>
  </si>
  <si>
    <t xml:space="preserve">Gabija </t>
  </si>
  <si>
    <t>MEDIŠAUSKAITĖ</t>
  </si>
  <si>
    <t>Tajus</t>
  </si>
  <si>
    <t xml:space="preserve">Matas </t>
  </si>
  <si>
    <t>MEDIŠAUSKAS</t>
  </si>
  <si>
    <t>VASILIAUSKAS</t>
  </si>
  <si>
    <t xml:space="preserve">Rokas Šarūnas </t>
  </si>
  <si>
    <t>Deimilē</t>
  </si>
  <si>
    <t>JUODRYTĒ</t>
  </si>
  <si>
    <t>UŽKURAS</t>
  </si>
  <si>
    <t>Absolūtais uzvarētājs</t>
  </si>
  <si>
    <t>MŠ-3x20</t>
  </si>
  <si>
    <t>Sievietēm</t>
  </si>
  <si>
    <t>Vīriešiem</t>
  </si>
  <si>
    <t>PŠ-60</t>
  </si>
  <si>
    <t>Marta Bladžinauska</t>
  </si>
  <si>
    <t>Rolands Liepiņš</t>
  </si>
  <si>
    <t>PP-60(W) - 60 šāvieni ar pneimatisko pistoli, 10m, Women</t>
  </si>
  <si>
    <t>KVALIFIKĀCIJAS REZULTĀTI</t>
  </si>
  <si>
    <t>Vārds, uzvārds</t>
  </si>
  <si>
    <t>10x</t>
  </si>
  <si>
    <t>QF</t>
  </si>
  <si>
    <t>Agate RAŠMANE</t>
  </si>
  <si>
    <t>Dobele</t>
  </si>
  <si>
    <t>Anete Keita BIĶERNIECE</t>
  </si>
  <si>
    <t>Ilze LINBERGA</t>
  </si>
  <si>
    <t>Tukums</t>
  </si>
  <si>
    <t>Margita KANOPKA</t>
  </si>
  <si>
    <t>Darja TOKMAKOVA</t>
  </si>
  <si>
    <t>Liepāja</t>
  </si>
  <si>
    <t>Sanija DIDŽE</t>
  </si>
  <si>
    <t>Alise DVARIŠĶE</t>
  </si>
  <si>
    <t>Sigita BĒRZIŅA</t>
  </si>
  <si>
    <t>Zane RASUMA</t>
  </si>
  <si>
    <t>Birgitta VARE</t>
  </si>
  <si>
    <t>Haapsalu</t>
  </si>
  <si>
    <t>Nikola ASTRATJEVA</t>
  </si>
  <si>
    <t>Amina USMANOVA</t>
  </si>
  <si>
    <t>Oksana BORODINA</t>
  </si>
  <si>
    <t>Paula Katrīna DĪRINGA</t>
  </si>
  <si>
    <t>Nadežda JURČENKO</t>
  </si>
  <si>
    <t>Līva KRŪMIŅA</t>
  </si>
  <si>
    <t>Johanna RAMMU</t>
  </si>
  <si>
    <t>Marta - Mia MĀNDMA</t>
  </si>
  <si>
    <t>Keita VEIDEMANE</t>
  </si>
  <si>
    <t>Laura TAMMELEHT</t>
  </si>
  <si>
    <t>Kate VINKLERE</t>
  </si>
  <si>
    <t>Hele-Liis ELGAS</t>
  </si>
  <si>
    <t>Ly-Anna LUIGAND</t>
  </si>
  <si>
    <t>Megija BĀRDIŅA</t>
  </si>
  <si>
    <t>Sporta klases:  SKSM(584); SM(573); SMK(559); I(545); II(510); III(490)</t>
  </si>
  <si>
    <t>PP-60(M) - 60 šāvieni ar pneimatisko pistoli, 10m, Men</t>
  </si>
  <si>
    <t>Anatolijs GRIŠKJĀNS</t>
  </si>
  <si>
    <t>Rīga</t>
  </si>
  <si>
    <t>Elari TAHVINOV</t>
  </si>
  <si>
    <t>GENĀDIJS SIČEVS</t>
  </si>
  <si>
    <t>Karlis LŌPS</t>
  </si>
  <si>
    <t>Kristaps BRICIS</t>
  </si>
  <si>
    <t>Jasper REA</t>
  </si>
  <si>
    <t>Roberts KLEINS</t>
  </si>
  <si>
    <t>Aizpute</t>
  </si>
  <si>
    <t>Aleksandrs RADZIŅŠ</t>
  </si>
  <si>
    <t>Gustavs BĒRZIŅŠ</t>
  </si>
  <si>
    <t>Arti AASAV</t>
  </si>
  <si>
    <t>Kaspar TŌNISSON</t>
  </si>
  <si>
    <t>JŌRN Markus TOOMINGAS</t>
  </si>
  <si>
    <t>Kārlis SAUKA</t>
  </si>
  <si>
    <t>Michail BAGROV</t>
  </si>
  <si>
    <t>Antero KANARIK</t>
  </si>
  <si>
    <t>Artur RADZIKOVSKI</t>
  </si>
  <si>
    <t>Kert Christopher UUSOJA</t>
  </si>
  <si>
    <t>Rauls SĀVIČŠ</t>
  </si>
  <si>
    <t>Olle PALU</t>
  </si>
  <si>
    <t>Lauris AČILOVS</t>
  </si>
  <si>
    <t>Sporta klases:  SKSM(624); SM(612); SMK(602); I(578); II(554); III(532)</t>
  </si>
  <si>
    <t>PŠ-60 (M) - 60 šāvieni ar pneimatisko šauteni, 10m, Men</t>
  </si>
  <si>
    <t>Rolands LIEPIŅŠ</t>
  </si>
  <si>
    <t xml:space="preserve">Raivis BALODIS </t>
  </si>
  <si>
    <t>Miķelis ERCMANIS</t>
  </si>
  <si>
    <t xml:space="preserve">Matas MEDIŠAUSKAS  </t>
  </si>
  <si>
    <t>Šauļi</t>
  </si>
  <si>
    <t xml:space="preserve">Jānis LASMANIS </t>
  </si>
  <si>
    <t xml:space="preserve">Rokas VASILIAUSKAS  </t>
  </si>
  <si>
    <t xml:space="preserve">Grantas MINKEVIČIUS </t>
  </si>
  <si>
    <t>Ralfs ČUHNOVS</t>
  </si>
  <si>
    <t>Edvards ERCMANIS</t>
  </si>
  <si>
    <t>Mareks LANGENFELDS</t>
  </si>
  <si>
    <t xml:space="preserve">Norlands RUDZĪTIS </t>
  </si>
  <si>
    <t xml:space="preserve">Tomass MIMELIS </t>
  </si>
  <si>
    <t>Aleksandrs BARGATINS</t>
  </si>
  <si>
    <t>Rokas JAKUTIS</t>
  </si>
  <si>
    <t>Biržai</t>
  </si>
  <si>
    <t>Roberts LIGNICKIS</t>
  </si>
  <si>
    <t xml:space="preserve">Edgardas MOROZ </t>
  </si>
  <si>
    <t>Krišjānis HELMANIS</t>
  </si>
  <si>
    <t>Markuss OŠUPS</t>
  </si>
  <si>
    <t>Aleks FINOGEJEVS</t>
  </si>
  <si>
    <t>Mārtiņš BERGMANIS</t>
  </si>
  <si>
    <t>Kristians OZOLIŅŠ</t>
  </si>
  <si>
    <t>Jokūbas PETRONIS</t>
  </si>
  <si>
    <t>Kaido - Mihkel MARIMAA</t>
  </si>
  <si>
    <t xml:space="preserve">Mariss STANKĒVIČS </t>
  </si>
  <si>
    <t>Gregor KRUUSE</t>
  </si>
  <si>
    <t>Roberts RĒDERIS</t>
  </si>
  <si>
    <t xml:space="preserve">Emīls BLOKS </t>
  </si>
  <si>
    <t>Tajus UŽRURAS</t>
  </si>
  <si>
    <t>Rodrigo SAUSIS</t>
  </si>
  <si>
    <t>Marks BRŪVERIS</t>
  </si>
  <si>
    <t xml:space="preserve">Adrians JONASS </t>
  </si>
  <si>
    <t>PŠ-60 (W) - 60 šāvieni ar pneimatisko šauteni, 10m, Women</t>
  </si>
  <si>
    <t>Anete TUKIŠA</t>
  </si>
  <si>
    <t>Beāte ŠMUKSTA</t>
  </si>
  <si>
    <t>Sindija ČĪMA</t>
  </si>
  <si>
    <t xml:space="preserve"> Dobele (LAT)</t>
  </si>
  <si>
    <t>Keita URBEVICA</t>
  </si>
  <si>
    <t>Marta BLADŽINAUSKA</t>
  </si>
  <si>
    <r>
      <t>Rusn</t>
    </r>
    <r>
      <rPr>
        <b/>
        <sz val="11"/>
        <color theme="1"/>
        <rFont val="Calibri"/>
        <family val="2"/>
        <charset val="186"/>
      </rPr>
      <t>ė BAGAMOLOVAITĖ</t>
    </r>
  </si>
  <si>
    <t>Biržai (LTU)</t>
  </si>
  <si>
    <t>Lenija FELDMANE</t>
  </si>
  <si>
    <t>Una BIRKMANE</t>
  </si>
  <si>
    <t>Sabīne ĶEĶE</t>
  </si>
  <si>
    <t>Gabija MEDIŠAUSKAITĖ</t>
  </si>
  <si>
    <t>Kristina MOLDER</t>
  </si>
  <si>
    <t>Goda ATKUCEVIČIŪTĖ</t>
  </si>
  <si>
    <r>
      <t>Gabriel</t>
    </r>
    <r>
      <rPr>
        <b/>
        <sz val="11"/>
        <color theme="1"/>
        <rFont val="Calibri"/>
        <family val="2"/>
        <charset val="186"/>
      </rPr>
      <t>ė</t>
    </r>
    <r>
      <rPr>
        <b/>
        <sz val="11"/>
        <color theme="1"/>
        <rFont val="Calibri"/>
        <family val="2"/>
        <charset val="186"/>
        <scheme val="minor"/>
      </rPr>
      <t xml:space="preserve"> TAMAŠAUSKAITĖ</t>
    </r>
  </si>
  <si>
    <t>Jana OSVALDE</t>
  </si>
  <si>
    <t>Helēna ROZENBERGA</t>
  </si>
  <si>
    <t>Valerija DUŠENKO</t>
  </si>
  <si>
    <t>Ance SAULE</t>
  </si>
  <si>
    <t>Luīze BOĻŠAKOVA</t>
  </si>
  <si>
    <t>Sabīne DZIRKALE</t>
  </si>
  <si>
    <t>Ventspils</t>
  </si>
  <si>
    <t>Adele ZVAIGZNE</t>
  </si>
  <si>
    <t>Kristiina HART</t>
  </si>
  <si>
    <t>Deimile JUODRYTE</t>
  </si>
  <si>
    <t>Amanda ZOZUĻA</t>
  </si>
  <si>
    <t>Krista KIISK</t>
  </si>
  <si>
    <t>Raneli BROVIN</t>
  </si>
  <si>
    <t>Marta Lote LIETAVNIECE</t>
  </si>
  <si>
    <t>Kitija MUIŽARĀJA</t>
  </si>
  <si>
    <t>Fināls</t>
  </si>
  <si>
    <t>Starta
vieta</t>
  </si>
  <si>
    <t>1.posms</t>
  </si>
  <si>
    <t>2.posms - izstāšanās</t>
  </si>
  <si>
    <t>Aiz
lidera</t>
  </si>
  <si>
    <t>A</t>
  </si>
  <si>
    <t>1.</t>
  </si>
  <si>
    <t>2.</t>
  </si>
  <si>
    <t>3.</t>
  </si>
  <si>
    <t>4.</t>
  </si>
  <si>
    <t>5.</t>
  </si>
  <si>
    <t>P</t>
  </si>
  <si>
    <t>B</t>
  </si>
  <si>
    <t>C</t>
  </si>
  <si>
    <t>D</t>
  </si>
  <si>
    <t>E</t>
  </si>
  <si>
    <t>F</t>
  </si>
  <si>
    <t>G</t>
  </si>
  <si>
    <t>H</t>
  </si>
  <si>
    <t xml:space="preserve">       FINĀLS PŠ-60</t>
  </si>
  <si>
    <t>Rokas VASILIAUSKAS</t>
  </si>
  <si>
    <t>Raivis BALODIS</t>
  </si>
  <si>
    <t>Jānis LASMANIS</t>
  </si>
  <si>
    <t>Matas MEDIŠAUSKAS</t>
  </si>
  <si>
    <t>Grantas MINKEVIČIUS</t>
  </si>
  <si>
    <t>Rusnē BAGAMOLOVAITE</t>
  </si>
  <si>
    <t>Aizpute, 06. -08.10.2023.</t>
  </si>
  <si>
    <t>Rīgas sk.pils</t>
  </si>
  <si>
    <t xml:space="preserve">Tukums </t>
  </si>
  <si>
    <t>Tukums "Līdzvērtība" (LAT)</t>
  </si>
  <si>
    <t>Liepāja (LAT)</t>
  </si>
  <si>
    <t>Rīgas sk. pils (LAT)</t>
  </si>
  <si>
    <t>Ādaži (LAT)</t>
  </si>
  <si>
    <t>Rīga (LAT)</t>
  </si>
  <si>
    <t>Klaipēda (LTU)</t>
  </si>
  <si>
    <t>Sporta klases:  SKSM(623); SM(611); SMK(597); I(570); II(543); III(515)</t>
  </si>
  <si>
    <t>Sporta klases:  SKSM(576); SM(565); SMK(550); I(536); II(488); III(465)</t>
  </si>
  <si>
    <t>Ilze Linberga</t>
  </si>
  <si>
    <t>Kristaps Bricis</t>
  </si>
  <si>
    <t>MP-30</t>
  </si>
  <si>
    <t>PP-60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</si>
</sst>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_-;\-* #,##0.0_-;_-* &quot;-&quot;?_-;_-@_-"/>
  </numFmts>
  <fonts count="4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4"/>
      <name val="Arial"/>
      <family val="2"/>
      <charset val="204"/>
    </font>
    <font>
      <sz val="10"/>
      <name val="Arial"/>
      <family val="2"/>
      <charset val="186"/>
    </font>
    <font>
      <b/>
      <sz val="14"/>
      <name val="Arial"/>
      <family val="2"/>
      <charset val="204"/>
    </font>
    <font>
      <b/>
      <sz val="14"/>
      <name val="Arial"/>
      <family val="2"/>
      <charset val="186"/>
    </font>
    <font>
      <sz val="12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2"/>
      <name val="Arial"/>
      <family val="2"/>
      <charset val="186"/>
    </font>
    <font>
      <b/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9"/>
      <name val="Arial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name val="Arial"/>
      <family val="2"/>
      <charset val="204"/>
    </font>
    <font>
      <b/>
      <sz val="10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b/>
      <sz val="16"/>
      <name val="Arial"/>
      <family val="2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8"/>
      <name val="Arial"/>
      <family val="2"/>
      <charset val="204"/>
    </font>
    <font>
      <sz val="14"/>
      <name val="Arial"/>
      <family val="2"/>
      <charset val="186"/>
    </font>
    <font>
      <sz val="10"/>
      <name val="Verdana"/>
    </font>
    <font>
      <sz val="10"/>
      <name val="Verdan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2" fillId="0" borderId="0"/>
    <xf numFmtId="0" fontId="43" fillId="0" borderId="0"/>
  </cellStyleXfs>
  <cellXfs count="252">
    <xf numFmtId="0" fontId="0" fillId="0" borderId="0" xfId="0"/>
    <xf numFmtId="0" fontId="3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8" fillId="0" borderId="0" xfId="1" applyAlignment="1">
      <alignment horizontal="left"/>
    </xf>
    <xf numFmtId="0" fontId="5" fillId="0" borderId="0" xfId="1" applyFont="1" applyAlignment="1">
      <alignment horizontal="center"/>
    </xf>
    <xf numFmtId="0" fontId="8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0" fontId="18" fillId="0" borderId="0" xfId="1" applyFont="1" applyAlignment="1">
      <alignment horizontal="left"/>
    </xf>
    <xf numFmtId="0" fontId="13" fillId="0" borderId="3" xfId="1" applyFont="1" applyBorder="1" applyAlignment="1">
      <alignment horizontal="center"/>
    </xf>
    <xf numFmtId="0" fontId="13" fillId="0" borderId="1" xfId="1" applyFont="1" applyBorder="1" applyAlignment="1">
      <alignment horizontal="left"/>
    </xf>
    <xf numFmtId="0" fontId="13" fillId="0" borderId="1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2" fillId="0" borderId="0" xfId="1" quotePrefix="1" applyFont="1" applyAlignment="1">
      <alignment horizontal="center"/>
    </xf>
    <xf numFmtId="0" fontId="16" fillId="0" borderId="0" xfId="1" applyFont="1"/>
    <xf numFmtId="0" fontId="20" fillId="0" borderId="0" xfId="1" applyFont="1" applyAlignment="1">
      <alignment horizontal="center" wrapText="1"/>
    </xf>
    <xf numFmtId="0" fontId="11" fillId="0" borderId="0" xfId="1" applyFont="1"/>
    <xf numFmtId="0" fontId="16" fillId="0" borderId="1" xfId="1" applyFont="1" applyBorder="1" applyAlignment="1">
      <alignment horizontal="center"/>
    </xf>
    <xf numFmtId="0" fontId="16" fillId="0" borderId="1" xfId="1" applyFont="1" applyBorder="1" applyAlignment="1">
      <alignment horizontal="left"/>
    </xf>
    <xf numFmtId="0" fontId="17" fillId="0" borderId="1" xfId="1" applyFont="1" applyBorder="1" applyAlignment="1">
      <alignment horizontal="center"/>
    </xf>
    <xf numFmtId="0" fontId="21" fillId="0" borderId="1" xfId="1" applyFont="1" applyBorder="1" applyAlignment="1">
      <alignment horizontal="left"/>
    </xf>
    <xf numFmtId="0" fontId="13" fillId="0" borderId="0" xfId="1" applyFont="1"/>
    <xf numFmtId="0" fontId="22" fillId="0" borderId="3" xfId="1" applyFont="1" applyBorder="1" applyAlignment="1">
      <alignment horizontal="center"/>
    </xf>
    <xf numFmtId="0" fontId="21" fillId="0" borderId="0" xfId="1" applyFont="1"/>
    <xf numFmtId="0" fontId="21" fillId="0" borderId="0" xfId="1" applyFont="1" applyAlignment="1">
      <alignment horizontal="center"/>
    </xf>
    <xf numFmtId="0" fontId="22" fillId="0" borderId="4" xfId="1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16" fillId="0" borderId="3" xfId="1" applyFont="1" applyBorder="1" applyAlignment="1">
      <alignment horizontal="left"/>
    </xf>
    <xf numFmtId="0" fontId="16" fillId="0" borderId="3" xfId="1" applyFont="1" applyBorder="1" applyAlignment="1">
      <alignment horizontal="center"/>
    </xf>
    <xf numFmtId="0" fontId="22" fillId="0" borderId="1" xfId="1" applyFont="1" applyBorder="1" applyAlignment="1">
      <alignment horizontal="center"/>
    </xf>
    <xf numFmtId="0" fontId="22" fillId="0" borderId="0" xfId="1" applyFont="1" applyAlignment="1">
      <alignment horizontal="center"/>
    </xf>
    <xf numFmtId="0" fontId="22" fillId="0" borderId="0" xfId="1" applyFont="1"/>
    <xf numFmtId="0" fontId="22" fillId="0" borderId="1" xfId="1" applyFont="1" applyBorder="1" applyAlignment="1">
      <alignment horizontal="left"/>
    </xf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1" quotePrefix="1" applyFont="1" applyAlignment="1">
      <alignment horizontal="center"/>
    </xf>
    <xf numFmtId="0" fontId="24" fillId="0" borderId="0" xfId="1" applyFont="1" applyAlignment="1">
      <alignment horizontal="left"/>
    </xf>
    <xf numFmtId="0" fontId="24" fillId="0" borderId="0" xfId="1" applyFont="1"/>
    <xf numFmtId="0" fontId="17" fillId="0" borderId="4" xfId="1" applyFont="1" applyBorder="1" applyAlignment="1">
      <alignment horizontal="center"/>
    </xf>
    <xf numFmtId="0" fontId="16" fillId="0" borderId="1" xfId="1" quotePrefix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25" fillId="0" borderId="0" xfId="0" applyFont="1"/>
    <xf numFmtId="0" fontId="2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5" fillId="0" borderId="3" xfId="0" applyFont="1" applyBorder="1"/>
    <xf numFmtId="0" fontId="27" fillId="0" borderId="3" xfId="0" applyFont="1" applyBorder="1"/>
    <xf numFmtId="1" fontId="25" fillId="0" borderId="3" xfId="0" applyNumberFormat="1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1" fontId="26" fillId="0" borderId="3" xfId="0" applyNumberFormat="1" applyFont="1" applyBorder="1" applyAlignment="1">
      <alignment horizontal="center"/>
    </xf>
    <xf numFmtId="0" fontId="28" fillId="0" borderId="0" xfId="0" applyFont="1"/>
    <xf numFmtId="0" fontId="29" fillId="0" borderId="3" xfId="0" applyFont="1" applyBorder="1" applyAlignment="1">
      <alignment horizontal="center"/>
    </xf>
    <xf numFmtId="1" fontId="27" fillId="0" borderId="3" xfId="0" applyNumberFormat="1" applyFont="1" applyBorder="1" applyAlignment="1">
      <alignment horizontal="center"/>
    </xf>
    <xf numFmtId="0" fontId="27" fillId="0" borderId="0" xfId="0" applyFont="1"/>
    <xf numFmtId="0" fontId="25" fillId="2" borderId="3" xfId="0" applyFont="1" applyFill="1" applyBorder="1"/>
    <xf numFmtId="0" fontId="28" fillId="0" borderId="0" xfId="1" applyFont="1"/>
    <xf numFmtId="0" fontId="30" fillId="0" borderId="0" xfId="1" quotePrefix="1" applyFont="1" applyAlignment="1">
      <alignment horizontal="center"/>
    </xf>
    <xf numFmtId="0" fontId="28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28" fillId="0" borderId="0" xfId="1" applyFont="1" applyAlignment="1">
      <alignment horizontal="left"/>
    </xf>
    <xf numFmtId="0" fontId="31" fillId="0" borderId="0" xfId="0" applyFont="1"/>
    <xf numFmtId="0" fontId="17" fillId="0" borderId="0" xfId="1" applyFont="1" applyAlignment="1">
      <alignment horizontal="center"/>
    </xf>
    <xf numFmtId="0" fontId="16" fillId="0" borderId="0" xfId="1" quotePrefix="1" applyFont="1" applyAlignment="1">
      <alignment horizontal="center"/>
    </xf>
    <xf numFmtId="0" fontId="31" fillId="0" borderId="0" xfId="1" applyFont="1" applyAlignment="1">
      <alignment horizontal="center"/>
    </xf>
    <xf numFmtId="0" fontId="32" fillId="0" borderId="1" xfId="1" applyFont="1" applyBorder="1" applyAlignment="1">
      <alignment horizontal="center"/>
    </xf>
    <xf numFmtId="0" fontId="31" fillId="0" borderId="1" xfId="1" applyFont="1" applyBorder="1" applyAlignment="1">
      <alignment horizontal="left"/>
    </xf>
    <xf numFmtId="0" fontId="31" fillId="0" borderId="1" xfId="1" applyFont="1" applyBorder="1" applyAlignment="1">
      <alignment horizontal="center"/>
    </xf>
    <xf numFmtId="0" fontId="32" fillId="0" borderId="4" xfId="1" applyFont="1" applyBorder="1" applyAlignment="1">
      <alignment horizontal="center"/>
    </xf>
    <xf numFmtId="0" fontId="31" fillId="0" borderId="0" xfId="1" applyFont="1"/>
    <xf numFmtId="0" fontId="16" fillId="0" borderId="2" xfId="1" applyFont="1" applyBorder="1" applyAlignment="1">
      <alignment horizontal="left"/>
    </xf>
    <xf numFmtId="0" fontId="16" fillId="0" borderId="2" xfId="1" applyFont="1" applyBorder="1" applyAlignment="1">
      <alignment horizontal="center"/>
    </xf>
    <xf numFmtId="0" fontId="16" fillId="0" borderId="2" xfId="1" quotePrefix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31" fillId="0" borderId="3" xfId="1" applyFont="1" applyBorder="1" applyAlignment="1">
      <alignment horizontal="left"/>
    </xf>
    <xf numFmtId="0" fontId="31" fillId="0" borderId="3" xfId="1" applyFont="1" applyBorder="1" applyAlignment="1">
      <alignment horizontal="center"/>
    </xf>
    <xf numFmtId="0" fontId="21" fillId="0" borderId="2" xfId="1" applyFont="1" applyBorder="1" applyAlignment="1">
      <alignment horizontal="left"/>
    </xf>
    <xf numFmtId="0" fontId="21" fillId="0" borderId="2" xfId="1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3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34" fillId="0" borderId="0" xfId="1" applyFont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0" xfId="1" applyFont="1"/>
    <xf numFmtId="0" fontId="9" fillId="0" borderId="1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8" fillId="0" borderId="1" xfId="1" applyBorder="1" applyAlignment="1">
      <alignment horizontal="center"/>
    </xf>
    <xf numFmtId="0" fontId="8" fillId="0" borderId="1" xfId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2" fillId="0" borderId="3" xfId="0" applyFont="1" applyBorder="1"/>
    <xf numFmtId="0" fontId="13" fillId="0" borderId="3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8" fillId="0" borderId="2" xfId="1" applyBorder="1" applyAlignment="1">
      <alignment horizontal="center"/>
    </xf>
    <xf numFmtId="0" fontId="8" fillId="0" borderId="3" xfId="1" applyBorder="1" applyAlignment="1">
      <alignment horizontal="center"/>
    </xf>
    <xf numFmtId="0" fontId="8" fillId="0" borderId="3" xfId="1" applyBorder="1" applyAlignment="1">
      <alignment horizontal="left"/>
    </xf>
    <xf numFmtId="0" fontId="1" fillId="0" borderId="3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2" fillId="0" borderId="0" xfId="1" quotePrefix="1" applyFont="1" applyAlignment="1">
      <alignment horizontal="center"/>
    </xf>
    <xf numFmtId="0" fontId="1" fillId="0" borderId="1" xfId="1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1" quotePrefix="1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3" xfId="1" quotePrefix="1" applyNumberFormat="1" applyFont="1" applyBorder="1" applyAlignment="1">
      <alignment horizontal="center"/>
    </xf>
    <xf numFmtId="0" fontId="0" fillId="0" borderId="3" xfId="1" quotePrefix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3" xfId="1" applyFont="1" applyBorder="1" applyAlignment="1">
      <alignment horizontal="left"/>
    </xf>
    <xf numFmtId="0" fontId="11" fillId="0" borderId="1" xfId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1" applyNumberFormat="1" applyFont="1" applyAlignment="1">
      <alignment horizontal="center"/>
    </xf>
    <xf numFmtId="0" fontId="12" fillId="0" borderId="3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" fillId="0" borderId="0" xfId="1" quotePrefix="1" applyFont="1" applyAlignment="1">
      <alignment horizontal="center"/>
    </xf>
    <xf numFmtId="0" fontId="2" fillId="0" borderId="4" xfId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8" fillId="0" borderId="1" xfId="1" applyNumberFormat="1" applyBorder="1" applyAlignment="1">
      <alignment horizontal="center"/>
    </xf>
    <xf numFmtId="164" fontId="8" fillId="0" borderId="0" xfId="1" applyNumberFormat="1" applyAlignment="1">
      <alignment horizontal="center"/>
    </xf>
    <xf numFmtId="0" fontId="1" fillId="0" borderId="4" xfId="1" applyFont="1" applyBorder="1" applyAlignment="1">
      <alignment horizontal="left"/>
    </xf>
    <xf numFmtId="0" fontId="2" fillId="0" borderId="1" xfId="0" applyFont="1" applyBorder="1"/>
    <xf numFmtId="0" fontId="2" fillId="0" borderId="4" xfId="1" applyFont="1" applyBorder="1" applyAlignment="1">
      <alignment horizontal="left"/>
    </xf>
    <xf numFmtId="164" fontId="1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8" fillId="0" borderId="3" xfId="1" applyNumberFormat="1" applyBorder="1" applyAlignment="1">
      <alignment horizontal="center"/>
    </xf>
    <xf numFmtId="0" fontId="4" fillId="0" borderId="0" xfId="4"/>
    <xf numFmtId="0" fontId="35" fillId="0" borderId="0" xfId="4" applyFont="1" applyAlignment="1">
      <alignment vertical="center"/>
    </xf>
    <xf numFmtId="0" fontId="36" fillId="0" borderId="0" xfId="4" applyFont="1" applyAlignment="1">
      <alignment horizontal="center" vertical="center"/>
    </xf>
    <xf numFmtId="0" fontId="3" fillId="0" borderId="0" xfId="4" applyFont="1"/>
    <xf numFmtId="0" fontId="6" fillId="0" borderId="0" xfId="4" applyFont="1"/>
    <xf numFmtId="0" fontId="38" fillId="0" borderId="0" xfId="4" applyFont="1"/>
    <xf numFmtId="9" fontId="0" fillId="0" borderId="3" xfId="3" applyFont="1" applyBorder="1" applyAlignment="1">
      <alignment wrapText="1"/>
    </xf>
    <xf numFmtId="0" fontId="4" fillId="0" borderId="3" xfId="4" applyBorder="1"/>
    <xf numFmtId="0" fontId="4" fillId="0" borderId="3" xfId="4" applyBorder="1" applyAlignment="1">
      <alignment horizontal="center"/>
    </xf>
    <xf numFmtId="0" fontId="4" fillId="0" borderId="3" xfId="4" applyBorder="1" applyAlignment="1">
      <alignment horizontal="center" wrapText="1"/>
    </xf>
    <xf numFmtId="49" fontId="4" fillId="0" borderId="3" xfId="4" applyNumberFormat="1" applyBorder="1"/>
    <xf numFmtId="164" fontId="39" fillId="0" borderId="3" xfId="4" applyNumberFormat="1" applyFont="1" applyBorder="1" applyAlignment="1">
      <alignment horizontal="center"/>
    </xf>
    <xf numFmtId="164" fontId="39" fillId="0" borderId="2" xfId="4" applyNumberFormat="1" applyFont="1" applyBorder="1" applyAlignment="1">
      <alignment horizontal="center"/>
    </xf>
    <xf numFmtId="49" fontId="4" fillId="0" borderId="3" xfId="4" applyNumberFormat="1" applyBorder="1" applyAlignment="1">
      <alignment horizontal="center"/>
    </xf>
    <xf numFmtId="165" fontId="4" fillId="0" borderId="0" xfId="4" applyNumberFormat="1" applyAlignment="1">
      <alignment horizontal="center"/>
    </xf>
    <xf numFmtId="49" fontId="4" fillId="3" borderId="3" xfId="4" applyNumberFormat="1" applyFill="1" applyBorder="1" applyAlignment="1">
      <alignment horizontal="center"/>
    </xf>
    <xf numFmtId="0" fontId="4" fillId="3" borderId="0" xfId="4" applyFill="1" applyAlignment="1">
      <alignment horizontal="center"/>
    </xf>
    <xf numFmtId="0" fontId="38" fillId="0" borderId="0" xfId="4" applyFont="1" applyAlignment="1">
      <alignment horizontal="center"/>
    </xf>
    <xf numFmtId="0" fontId="39" fillId="0" borderId="0" xfId="4" applyFont="1"/>
    <xf numFmtId="0" fontId="39" fillId="0" borderId="0" xfId="4" applyFont="1" applyAlignment="1">
      <alignment wrapText="1"/>
    </xf>
    <xf numFmtId="0" fontId="4" fillId="0" borderId="0" xfId="4" applyAlignment="1">
      <alignment horizontal="center"/>
    </xf>
    <xf numFmtId="0" fontId="40" fillId="0" borderId="0" xfId="4" applyFont="1" applyAlignment="1">
      <alignment horizontal="center"/>
    </xf>
    <xf numFmtId="0" fontId="4" fillId="0" borderId="0" xfId="4" applyAlignment="1">
      <alignment wrapText="1"/>
    </xf>
    <xf numFmtId="0" fontId="41" fillId="0" borderId="0" xfId="4" applyFont="1"/>
    <xf numFmtId="0" fontId="2" fillId="0" borderId="2" xfId="1" applyFont="1" applyBorder="1" applyAlignment="1">
      <alignment horizontal="center"/>
    </xf>
    <xf numFmtId="0" fontId="42" fillId="0" borderId="0" xfId="5"/>
    <xf numFmtId="0" fontId="3" fillId="0" borderId="0" xfId="4" applyFont="1"/>
    <xf numFmtId="0" fontId="38" fillId="0" borderId="0" xfId="4" applyFont="1"/>
    <xf numFmtId="9" fontId="42" fillId="0" borderId="3" xfId="3" applyFont="1" applyBorder="1" applyAlignment="1">
      <alignment wrapText="1"/>
    </xf>
    <xf numFmtId="0" fontId="4" fillId="0" borderId="3" xfId="4" applyBorder="1"/>
    <xf numFmtId="0" fontId="4" fillId="0" borderId="3" xfId="4" applyBorder="1" applyAlignment="1">
      <alignment horizontal="center"/>
    </xf>
    <xf numFmtId="0" fontId="4" fillId="0" borderId="3" xfId="4" applyBorder="1" applyAlignment="1">
      <alignment horizontal="center" wrapText="1"/>
    </xf>
    <xf numFmtId="49" fontId="4" fillId="0" borderId="3" xfId="4" applyNumberFormat="1" applyBorder="1"/>
    <xf numFmtId="164" fontId="39" fillId="0" borderId="3" xfId="4" applyNumberFormat="1" applyFont="1" applyBorder="1" applyAlignment="1">
      <alignment horizontal="center"/>
    </xf>
    <xf numFmtId="164" fontId="39" fillId="0" borderId="2" xfId="4" applyNumberFormat="1" applyFont="1" applyBorder="1" applyAlignment="1">
      <alignment horizontal="center"/>
    </xf>
    <xf numFmtId="49" fontId="4" fillId="0" borderId="3" xfId="4" applyNumberFormat="1" applyBorder="1" applyAlignment="1">
      <alignment horizontal="center"/>
    </xf>
    <xf numFmtId="49" fontId="4" fillId="3" borderId="3" xfId="4" applyNumberFormat="1" applyFill="1" applyBorder="1" applyAlignment="1">
      <alignment horizontal="center"/>
    </xf>
    <xf numFmtId="0" fontId="4" fillId="3" borderId="0" xfId="4" applyFill="1" applyAlignment="1">
      <alignment horizontal="center"/>
    </xf>
    <xf numFmtId="0" fontId="38" fillId="0" borderId="0" xfId="4" applyFont="1" applyAlignment="1">
      <alignment horizontal="center"/>
    </xf>
    <xf numFmtId="0" fontId="39" fillId="0" borderId="0" xfId="4" applyFont="1"/>
    <xf numFmtId="0" fontId="4" fillId="0" borderId="0" xfId="4" applyAlignment="1">
      <alignment horizontal="center"/>
    </xf>
    <xf numFmtId="0" fontId="40" fillId="0" borderId="0" xfId="4" applyFont="1" applyAlignment="1">
      <alignment horizontal="center"/>
    </xf>
    <xf numFmtId="0" fontId="41" fillId="0" borderId="0" xfId="4" applyFont="1"/>
    <xf numFmtId="165" fontId="4" fillId="0" borderId="0" xfId="4" applyNumberFormat="1" applyAlignment="1">
      <alignment horizontal="center"/>
    </xf>
    <xf numFmtId="0" fontId="37" fillId="0" borderId="0" xfId="4" applyFont="1" applyAlignment="1">
      <alignment vertical="center"/>
    </xf>
    <xf numFmtId="0" fontId="39" fillId="0" borderId="0" xfId="4" applyFont="1" applyAlignment="1">
      <alignment wrapText="1"/>
    </xf>
    <xf numFmtId="0" fontId="4" fillId="0" borderId="0" xfId="4" applyAlignment="1">
      <alignment wrapText="1"/>
    </xf>
    <xf numFmtId="0" fontId="35" fillId="0" borderId="0" xfId="4" applyFont="1" applyAlignment="1">
      <alignment vertical="center"/>
    </xf>
    <xf numFmtId="0" fontId="6" fillId="0" borderId="0" xfId="4" applyFont="1"/>
    <xf numFmtId="0" fontId="4" fillId="0" borderId="3" xfId="4" applyFont="1" applyBorder="1"/>
    <xf numFmtId="0" fontId="1" fillId="0" borderId="2" xfId="1" quotePrefix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42" fillId="0" borderId="0" xfId="5"/>
    <xf numFmtId="0" fontId="3" fillId="0" borderId="0" xfId="4" applyFont="1"/>
    <xf numFmtId="0" fontId="38" fillId="0" borderId="0" xfId="4" applyFont="1"/>
    <xf numFmtId="9" fontId="42" fillId="0" borderId="3" xfId="3" applyFont="1" applyBorder="1" applyAlignment="1">
      <alignment wrapText="1"/>
    </xf>
    <xf numFmtId="0" fontId="4" fillId="0" borderId="3" xfId="4" applyBorder="1"/>
    <xf numFmtId="0" fontId="4" fillId="0" borderId="3" xfId="4" applyBorder="1" applyAlignment="1">
      <alignment horizontal="center"/>
    </xf>
    <xf numFmtId="0" fontId="4" fillId="0" borderId="3" xfId="4" applyBorder="1" applyAlignment="1">
      <alignment horizontal="center" wrapText="1"/>
    </xf>
    <xf numFmtId="49" fontId="4" fillId="0" borderId="3" xfId="4" applyNumberFormat="1" applyBorder="1"/>
    <xf numFmtId="164" fontId="39" fillId="0" borderId="3" xfId="4" applyNumberFormat="1" applyFont="1" applyBorder="1" applyAlignment="1">
      <alignment horizontal="center"/>
    </xf>
    <xf numFmtId="164" fontId="39" fillId="0" borderId="2" xfId="4" applyNumberFormat="1" applyFont="1" applyBorder="1" applyAlignment="1">
      <alignment horizontal="center"/>
    </xf>
    <xf numFmtId="49" fontId="4" fillId="0" borderId="3" xfId="4" applyNumberFormat="1" applyBorder="1" applyAlignment="1">
      <alignment horizontal="center"/>
    </xf>
    <xf numFmtId="49" fontId="4" fillId="3" borderId="3" xfId="4" applyNumberFormat="1" applyFill="1" applyBorder="1" applyAlignment="1">
      <alignment horizontal="center"/>
    </xf>
    <xf numFmtId="0" fontId="4" fillId="3" borderId="0" xfId="4" applyFill="1" applyAlignment="1">
      <alignment horizontal="center"/>
    </xf>
    <xf numFmtId="0" fontId="38" fillId="0" borderId="0" xfId="4" applyFont="1" applyAlignment="1">
      <alignment horizontal="center"/>
    </xf>
    <xf numFmtId="0" fontId="39" fillId="0" borderId="0" xfId="4" applyFont="1"/>
    <xf numFmtId="0" fontId="4" fillId="0" borderId="0" xfId="4" applyAlignment="1">
      <alignment horizontal="center"/>
    </xf>
    <xf numFmtId="0" fontId="40" fillId="0" borderId="0" xfId="4" applyFont="1" applyAlignment="1">
      <alignment horizontal="center"/>
    </xf>
    <xf numFmtId="0" fontId="41" fillId="0" borderId="0" xfId="4" applyFont="1"/>
    <xf numFmtId="165" fontId="4" fillId="0" borderId="0" xfId="4" applyNumberFormat="1" applyAlignment="1">
      <alignment horizontal="center"/>
    </xf>
    <xf numFmtId="0" fontId="37" fillId="0" borderId="0" xfId="4" applyFont="1" applyAlignment="1">
      <alignment vertical="center"/>
    </xf>
    <xf numFmtId="0" fontId="39" fillId="0" borderId="0" xfId="4" applyFont="1" applyAlignment="1">
      <alignment wrapText="1"/>
    </xf>
    <xf numFmtId="0" fontId="4" fillId="0" borderId="0" xfId="4" applyAlignment="1">
      <alignment wrapText="1"/>
    </xf>
    <xf numFmtId="0" fontId="35" fillId="0" borderId="0" xfId="4" applyFont="1" applyAlignment="1">
      <alignment vertical="center"/>
    </xf>
    <xf numFmtId="0" fontId="6" fillId="0" borderId="0" xfId="4" applyFont="1"/>
    <xf numFmtId="0" fontId="4" fillId="0" borderId="3" xfId="4" applyFont="1" applyBorder="1"/>
    <xf numFmtId="0" fontId="42" fillId="0" borderId="3" xfId="5" applyBorder="1"/>
    <xf numFmtId="0" fontId="0" fillId="0" borderId="3" xfId="0" applyBorder="1" applyAlignment="1">
      <alignment horizontal="left"/>
    </xf>
    <xf numFmtId="0" fontId="0" fillId="0" borderId="3" xfId="1" applyFont="1" applyBorder="1" applyAlignment="1">
      <alignment horizontal="left"/>
    </xf>
    <xf numFmtId="0" fontId="6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9" fillId="0" borderId="5" xfId="0" applyFont="1" applyBorder="1" applyAlignment="1">
      <alignment horizontal="left"/>
    </xf>
    <xf numFmtId="0" fontId="12" fillId="0" borderId="5" xfId="1" applyFont="1" applyBorder="1" applyAlignment="1">
      <alignment horizontal="left"/>
    </xf>
    <xf numFmtId="0" fontId="16" fillId="0" borderId="0" xfId="1" applyFont="1" applyAlignment="1">
      <alignment horizontal="right"/>
    </xf>
    <xf numFmtId="0" fontId="8" fillId="0" borderId="0" xfId="1" applyAlignment="1">
      <alignment horizontal="right"/>
    </xf>
    <xf numFmtId="0" fontId="39" fillId="0" borderId="2" xfId="4" applyFont="1" applyBorder="1" applyAlignment="1">
      <alignment horizontal="left" vertical="top"/>
    </xf>
    <xf numFmtId="0" fontId="39" fillId="0" borderId="7" xfId="4" applyFont="1" applyBorder="1" applyAlignment="1">
      <alignment horizontal="left" vertical="top"/>
    </xf>
    <xf numFmtId="0" fontId="39" fillId="0" borderId="8" xfId="4" applyFont="1" applyBorder="1" applyAlignment="1">
      <alignment horizontal="left" vertical="top"/>
    </xf>
    <xf numFmtId="0" fontId="38" fillId="0" borderId="1" xfId="4" applyFont="1" applyBorder="1" applyAlignment="1">
      <alignment horizontal="center" vertical="top"/>
    </xf>
    <xf numFmtId="0" fontId="38" fillId="0" borderId="11" xfId="4" applyFont="1" applyBorder="1" applyAlignment="1">
      <alignment horizontal="center" vertical="top"/>
    </xf>
    <xf numFmtId="0" fontId="38" fillId="0" borderId="13" xfId="4" applyFont="1" applyBorder="1" applyAlignment="1">
      <alignment horizontal="center" vertical="top"/>
    </xf>
    <xf numFmtId="0" fontId="39" fillId="0" borderId="9" xfId="4" applyFont="1" applyBorder="1" applyAlignment="1">
      <alignment vertical="top"/>
    </xf>
    <xf numFmtId="0" fontId="39" fillId="0" borderId="0" xfId="4" applyFont="1" applyAlignment="1">
      <alignment vertical="top"/>
    </xf>
    <xf numFmtId="0" fontId="39" fillId="0" borderId="5" xfId="4" applyFont="1" applyBorder="1" applyAlignment="1">
      <alignment vertical="top"/>
    </xf>
    <xf numFmtId="0" fontId="39" fillId="0" borderId="10" xfId="4" applyFont="1" applyBorder="1" applyAlignment="1">
      <alignment vertical="top" wrapText="1"/>
    </xf>
    <xf numFmtId="0" fontId="39" fillId="0" borderId="12" xfId="4" applyFont="1" applyBorder="1" applyAlignment="1">
      <alignment vertical="top" wrapText="1"/>
    </xf>
    <xf numFmtId="0" fontId="39" fillId="0" borderId="14" xfId="4" applyFont="1" applyBorder="1" applyAlignment="1">
      <alignment vertical="top" wrapText="1"/>
    </xf>
    <xf numFmtId="164" fontId="4" fillId="0" borderId="4" xfId="4" applyNumberFormat="1" applyBorder="1" applyAlignment="1">
      <alignment horizontal="center" vertical="top"/>
    </xf>
    <xf numFmtId="0" fontId="4" fillId="0" borderId="6" xfId="4" applyBorder="1" applyAlignment="1">
      <alignment horizontal="center" vertical="top"/>
    </xf>
    <xf numFmtId="0" fontId="4" fillId="0" borderId="15" xfId="4" applyBorder="1" applyAlignment="1">
      <alignment horizontal="center" vertical="top"/>
    </xf>
    <xf numFmtId="1" fontId="40" fillId="0" borderId="4" xfId="4" applyNumberFormat="1" applyFont="1" applyBorder="1" applyAlignment="1">
      <alignment horizontal="center" vertical="top"/>
    </xf>
    <xf numFmtId="0" fontId="40" fillId="0" borderId="6" xfId="4" applyFont="1" applyBorder="1" applyAlignment="1">
      <alignment horizontal="center" vertical="top"/>
    </xf>
    <xf numFmtId="0" fontId="40" fillId="0" borderId="15" xfId="4" applyFont="1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7">
    <cellStyle name="Normal 2" xfId="1" xr:uid="{00000000-0005-0000-0000-000000000000}"/>
    <cellStyle name="Normal 2 2" xfId="4" xr:uid="{00000000-0005-0000-0000-000001000000}"/>
    <cellStyle name="Normal 3" xfId="6" xr:uid="{A088380F-09F7-4CE5-9B35-8FB85770AC68}"/>
    <cellStyle name="Parastais 2 2" xfId="2" xr:uid="{00000000-0005-0000-0000-000002000000}"/>
    <cellStyle name="Parasts" xfId="0" builtinId="0"/>
    <cellStyle name="Parasts 2" xfId="5" xr:uid="{D5521CF7-4B01-4B2F-9C3C-C71DC555B307}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200026</xdr:colOff>
      <xdr:row>0</xdr:row>
      <xdr:rowOff>99157</xdr:rowOff>
    </xdr:from>
    <xdr:ext cx="638174" cy="76903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99157"/>
          <a:ext cx="638174" cy="769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200026</xdr:colOff>
      <xdr:row>0</xdr:row>
      <xdr:rowOff>35657</xdr:rowOff>
    </xdr:from>
    <xdr:ext cx="638174" cy="76903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35657"/>
          <a:ext cx="638174" cy="769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533400" cy="5715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533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0</xdr:row>
      <xdr:rowOff>66675</xdr:rowOff>
    </xdr:from>
    <xdr:ext cx="533400" cy="5715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533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533400" cy="5715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533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66675</xdr:colOff>
      <xdr:row>0</xdr:row>
      <xdr:rowOff>0</xdr:rowOff>
    </xdr:from>
    <xdr:ext cx="533400" cy="5715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533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200026</xdr:colOff>
      <xdr:row>0</xdr:row>
      <xdr:rowOff>76200</xdr:rowOff>
    </xdr:from>
    <xdr:ext cx="648148" cy="781049"/>
    <xdr:pic>
      <xdr:nvPicPr>
        <xdr:cNvPr id="2" name="Picture 2">
          <a:extLst>
            <a:ext uri="{FF2B5EF4-FFF2-40B4-BE49-F238E27FC236}">
              <a16:creationId xmlns:a16="http://schemas.microsoft.com/office/drawing/2014/main" id="{F807BDF0-B845-474D-B223-8CA41A66E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76200"/>
          <a:ext cx="648148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200026</xdr:colOff>
      <xdr:row>0</xdr:row>
      <xdr:rowOff>76200</xdr:rowOff>
    </xdr:from>
    <xdr:ext cx="649308" cy="676688"/>
    <xdr:pic>
      <xdr:nvPicPr>
        <xdr:cNvPr id="2" name="Picture 2">
          <a:extLst>
            <a:ext uri="{FF2B5EF4-FFF2-40B4-BE49-F238E27FC236}">
              <a16:creationId xmlns:a16="http://schemas.microsoft.com/office/drawing/2014/main" id="{802CA35A-0A3F-4126-AB56-F6DD090C2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6" y="76200"/>
          <a:ext cx="649308" cy="67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47624</xdr:rowOff>
    </xdr:from>
    <xdr:to>
      <xdr:col>1</xdr:col>
      <xdr:colOff>76199</xdr:colOff>
      <xdr:row>3</xdr:row>
      <xdr:rowOff>30479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FC19639-9BD7-45CF-9AF8-EAB1DE45D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47624"/>
          <a:ext cx="638175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47625</xdr:rowOff>
    </xdr:from>
    <xdr:to>
      <xdr:col>1</xdr:col>
      <xdr:colOff>15240</xdr:colOff>
      <xdr:row>2</xdr:row>
      <xdr:rowOff>224123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D16A017-F3DA-4C24-9E05-C03B9BE80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47625"/>
          <a:ext cx="577216" cy="618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wnloads\P&#352;-40%20fin&#257;l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linaRedere\Desktop\LAU\P&#352;-40%20fin&#257;l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linaRedere\Downloads\FINALA%20PP-60%20vir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linaRedere\Downloads\FINALA%20PP_60%20sie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s"/>
      <sheetName val="forSCORE"/>
      <sheetName val="lasimani"/>
    </sheetNames>
    <sheetDataSet>
      <sheetData sheetId="0">
        <row r="1">
          <cell r="G1" t="str">
            <v xml:space="preserve">       ARVĪDA MANFELDA XIII PIEMIŅAS SACENSĪBAS</v>
          </cell>
        </row>
        <row r="5">
          <cell r="AO5">
            <v>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s"/>
      <sheetName val="Protokols"/>
      <sheetName val="forSCORE"/>
      <sheetName val="lasimani"/>
    </sheetNames>
    <sheetDataSet>
      <sheetData sheetId="0">
        <row r="1">
          <cell r="G1" t="str">
            <v xml:space="preserve">       ARVĪDA MANFELDA XIII PIEMIŅAS SACENSĪBAS</v>
          </cell>
        </row>
        <row r="5">
          <cell r="AO5">
            <v>9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s"/>
      <sheetName val="Protokols"/>
      <sheetName val="forSCORE"/>
      <sheetName val="lasimani"/>
    </sheetNames>
    <sheetDataSet>
      <sheetData sheetId="0">
        <row r="1">
          <cell r="G1" t="str">
            <v xml:space="preserve">       ARVĪDA MANFELDA XV PIEMIŅAS SACENSĪBAS</v>
          </cell>
        </row>
        <row r="4">
          <cell r="G4" t="str">
            <v xml:space="preserve">       FINĀLS PP-60</v>
          </cell>
        </row>
        <row r="8">
          <cell r="G8" t="str">
            <v>Anatolijs GRIŠKJĀNS</v>
          </cell>
          <cell r="H8">
            <v>8.9</v>
          </cell>
          <cell r="I8">
            <v>8.1</v>
          </cell>
          <cell r="J8">
            <v>7.2</v>
          </cell>
          <cell r="K8">
            <v>9.3000000000000007</v>
          </cell>
          <cell r="L8">
            <v>9.6</v>
          </cell>
          <cell r="N8">
            <v>9</v>
          </cell>
          <cell r="O8">
            <v>9.6999999999999993</v>
          </cell>
          <cell r="P8">
            <v>10</v>
          </cell>
          <cell r="Q8">
            <v>7.1</v>
          </cell>
          <cell r="R8">
            <v>10.1</v>
          </cell>
          <cell r="T8">
            <v>9.9</v>
          </cell>
          <cell r="U8">
            <v>9.1999999999999993</v>
          </cell>
          <cell r="W8">
            <v>10.1</v>
          </cell>
          <cell r="X8">
            <v>8.6</v>
          </cell>
          <cell r="Z8">
            <v>8.4</v>
          </cell>
          <cell r="AA8">
            <v>10</v>
          </cell>
          <cell r="AC8">
            <v>8.1999999999999993</v>
          </cell>
          <cell r="AD8">
            <v>8.8000000000000007</v>
          </cell>
        </row>
        <row r="10">
          <cell r="G10" t="str">
            <v>Kristaps BRICIS</v>
          </cell>
          <cell r="H10">
            <v>8.1999999999999993</v>
          </cell>
          <cell r="I10">
            <v>8.9</v>
          </cell>
          <cell r="J10">
            <v>9.5</v>
          </cell>
          <cell r="K10">
            <v>8.4</v>
          </cell>
          <cell r="L10">
            <v>9.9</v>
          </cell>
          <cell r="N10">
            <v>7.9</v>
          </cell>
          <cell r="O10">
            <v>10.4</v>
          </cell>
          <cell r="P10">
            <v>8.6</v>
          </cell>
          <cell r="Q10">
            <v>8.4</v>
          </cell>
          <cell r="R10">
            <v>10.4</v>
          </cell>
          <cell r="T10">
            <v>8.1</v>
          </cell>
          <cell r="U10">
            <v>7.9</v>
          </cell>
        </row>
        <row r="12">
          <cell r="G12" t="str">
            <v>Roberts KLEINS</v>
          </cell>
          <cell r="H12">
            <v>10.199999999999999</v>
          </cell>
          <cell r="I12">
            <v>10.6</v>
          </cell>
          <cell r="J12">
            <v>9.5</v>
          </cell>
          <cell r="K12">
            <v>8.5</v>
          </cell>
          <cell r="L12">
            <v>9.3000000000000007</v>
          </cell>
          <cell r="N12">
            <v>9.1</v>
          </cell>
          <cell r="O12">
            <v>10.3</v>
          </cell>
          <cell r="P12">
            <v>8.4</v>
          </cell>
          <cell r="Q12">
            <v>7.8</v>
          </cell>
          <cell r="R12">
            <v>9.4</v>
          </cell>
          <cell r="T12">
            <v>8.6999999999999993</v>
          </cell>
          <cell r="U12">
            <v>10</v>
          </cell>
          <cell r="W12">
            <v>9.6999999999999993</v>
          </cell>
          <cell r="X12">
            <v>6.7</v>
          </cell>
          <cell r="Z12">
            <v>7.8</v>
          </cell>
          <cell r="AA12">
            <v>9.4</v>
          </cell>
          <cell r="AC12">
            <v>8.1</v>
          </cell>
          <cell r="AD12">
            <v>9.5</v>
          </cell>
          <cell r="AF12">
            <v>10</v>
          </cell>
          <cell r="AG12">
            <v>10</v>
          </cell>
        </row>
        <row r="14">
          <cell r="G14" t="str">
            <v>Genādijs SIČEVS</v>
          </cell>
          <cell r="H14">
            <v>8.9</v>
          </cell>
          <cell r="I14">
            <v>7.1</v>
          </cell>
          <cell r="J14">
            <v>9.8000000000000007</v>
          </cell>
          <cell r="K14">
            <v>9.1</v>
          </cell>
          <cell r="L14">
            <v>9.5</v>
          </cell>
          <cell r="N14">
            <v>8.3000000000000007</v>
          </cell>
          <cell r="O14">
            <v>7.9</v>
          </cell>
          <cell r="P14">
            <v>9.9</v>
          </cell>
          <cell r="Q14">
            <v>9.4</v>
          </cell>
          <cell r="R14">
            <v>8.6</v>
          </cell>
          <cell r="T14">
            <v>8.9</v>
          </cell>
          <cell r="U14">
            <v>9.5</v>
          </cell>
          <cell r="W14">
            <v>10.5</v>
          </cell>
          <cell r="X14">
            <v>6.8</v>
          </cell>
        </row>
        <row r="16">
          <cell r="G16" t="str">
            <v>Elari TAHVINOV</v>
          </cell>
          <cell r="H16">
            <v>9.9</v>
          </cell>
          <cell r="I16">
            <v>9.8000000000000007</v>
          </cell>
          <cell r="J16">
            <v>8.6999999999999993</v>
          </cell>
          <cell r="K16">
            <v>10</v>
          </cell>
          <cell r="L16">
            <v>10.4</v>
          </cell>
          <cell r="N16">
            <v>10</v>
          </cell>
          <cell r="O16">
            <v>10.3</v>
          </cell>
          <cell r="P16">
            <v>8.6</v>
          </cell>
          <cell r="Q16">
            <v>9.6999999999999993</v>
          </cell>
          <cell r="R16">
            <v>8.8000000000000007</v>
          </cell>
          <cell r="T16">
            <v>9.8000000000000007</v>
          </cell>
          <cell r="U16">
            <v>9.4</v>
          </cell>
          <cell r="W16">
            <v>9.1999999999999993</v>
          </cell>
          <cell r="X16">
            <v>8.6999999999999993</v>
          </cell>
          <cell r="Z16">
            <v>9.6</v>
          </cell>
          <cell r="AA16">
            <v>9.8000000000000007</v>
          </cell>
          <cell r="AC16">
            <v>10.8</v>
          </cell>
          <cell r="AD16">
            <v>10.7</v>
          </cell>
          <cell r="AF16">
            <v>10.3</v>
          </cell>
          <cell r="AG16">
            <v>10</v>
          </cell>
          <cell r="AI16">
            <v>10.1</v>
          </cell>
          <cell r="AJ16">
            <v>9.8000000000000007</v>
          </cell>
          <cell r="AL16">
            <v>9.8000000000000007</v>
          </cell>
          <cell r="AM16">
            <v>9.1999999999999993</v>
          </cell>
        </row>
        <row r="18">
          <cell r="G18" t="str">
            <v>Aleksandrs RADZIŅŠ</v>
          </cell>
          <cell r="H18">
            <v>8.6</v>
          </cell>
          <cell r="I18">
            <v>9.4</v>
          </cell>
          <cell r="J18">
            <v>8.6999999999999993</v>
          </cell>
          <cell r="K18">
            <v>8.4</v>
          </cell>
          <cell r="L18">
            <v>8.4</v>
          </cell>
          <cell r="N18">
            <v>9.9</v>
          </cell>
          <cell r="O18">
            <v>9.3000000000000007</v>
          </cell>
          <cell r="P18">
            <v>9.6999999999999993</v>
          </cell>
          <cell r="Q18">
            <v>8.3000000000000007</v>
          </cell>
          <cell r="R18">
            <v>9.1</v>
          </cell>
          <cell r="T18">
            <v>9.8000000000000007</v>
          </cell>
          <cell r="U18">
            <v>9.1</v>
          </cell>
          <cell r="W18">
            <v>9.8000000000000007</v>
          </cell>
          <cell r="X18">
            <v>8.6999999999999993</v>
          </cell>
          <cell r="Z18">
            <v>9.4</v>
          </cell>
          <cell r="AA18">
            <v>9.9</v>
          </cell>
          <cell r="AC18">
            <v>9.9</v>
          </cell>
          <cell r="AD18">
            <v>9.6</v>
          </cell>
          <cell r="AF18">
            <v>10.5</v>
          </cell>
          <cell r="AG18">
            <v>9.3000000000000007</v>
          </cell>
          <cell r="AI18">
            <v>10.5</v>
          </cell>
          <cell r="AJ18">
            <v>10</v>
          </cell>
          <cell r="AL18">
            <v>7.9</v>
          </cell>
          <cell r="AM18">
            <v>8.4</v>
          </cell>
        </row>
        <row r="20">
          <cell r="G20" t="str">
            <v>Karlis LŌPS</v>
          </cell>
          <cell r="H20">
            <v>9.3000000000000007</v>
          </cell>
          <cell r="I20">
            <v>7.7</v>
          </cell>
          <cell r="J20">
            <v>7.4</v>
          </cell>
          <cell r="K20">
            <v>8.3000000000000007</v>
          </cell>
          <cell r="L20">
            <v>10.4</v>
          </cell>
          <cell r="N20">
            <v>10.3</v>
          </cell>
          <cell r="O20">
            <v>8.5</v>
          </cell>
          <cell r="P20">
            <v>9.6999999999999993</v>
          </cell>
          <cell r="Q20">
            <v>9.6999999999999993</v>
          </cell>
          <cell r="R20">
            <v>9.1999999999999993</v>
          </cell>
          <cell r="T20">
            <v>9.5</v>
          </cell>
          <cell r="U20">
            <v>9.4</v>
          </cell>
          <cell r="W20">
            <v>9.4</v>
          </cell>
          <cell r="X20">
            <v>8.8000000000000007</v>
          </cell>
          <cell r="Z20">
            <v>9.5</v>
          </cell>
          <cell r="AA20">
            <v>8.1</v>
          </cell>
        </row>
        <row r="22">
          <cell r="G22" t="str">
            <v>Jasper REA</v>
          </cell>
          <cell r="H22">
            <v>9.1999999999999993</v>
          </cell>
          <cell r="I22">
            <v>10.6</v>
          </cell>
          <cell r="J22">
            <v>8.6</v>
          </cell>
          <cell r="K22">
            <v>9.6</v>
          </cell>
          <cell r="L22">
            <v>9.6</v>
          </cell>
          <cell r="N22">
            <v>8.8000000000000007</v>
          </cell>
          <cell r="O22">
            <v>9.1999999999999993</v>
          </cell>
          <cell r="P22">
            <v>10</v>
          </cell>
          <cell r="Q22">
            <v>7.9</v>
          </cell>
          <cell r="R22">
            <v>9.1999999999999993</v>
          </cell>
          <cell r="T22">
            <v>8.6999999999999993</v>
          </cell>
          <cell r="U22">
            <v>10.3</v>
          </cell>
          <cell r="W22">
            <v>9.1</v>
          </cell>
          <cell r="X22">
            <v>9.1999999999999993</v>
          </cell>
          <cell r="Z22">
            <v>8.9</v>
          </cell>
          <cell r="AA22">
            <v>10</v>
          </cell>
          <cell r="AC22">
            <v>7.6</v>
          </cell>
          <cell r="AD22">
            <v>9.8000000000000007</v>
          </cell>
          <cell r="AF22">
            <v>8.3000000000000007</v>
          </cell>
          <cell r="AG22">
            <v>10.4</v>
          </cell>
          <cell r="AI22">
            <v>9.9</v>
          </cell>
          <cell r="AJ22">
            <v>9.8000000000000007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s"/>
      <sheetName val="Protokols"/>
      <sheetName val="forSCORE"/>
      <sheetName val="lasimani"/>
    </sheetNames>
    <sheetDataSet>
      <sheetData sheetId="0">
        <row r="1">
          <cell r="G1" t="str">
            <v xml:space="preserve">       ARVĪDA MANFELDA XV PIEMIŅAS SACENSĪBAS</v>
          </cell>
        </row>
        <row r="4">
          <cell r="G4" t="str">
            <v xml:space="preserve">       FINĀLS PP-60</v>
          </cell>
        </row>
        <row r="8">
          <cell r="G8" t="str">
            <v>Anete Keita BIĶERNIECE</v>
          </cell>
          <cell r="H8">
            <v>10</v>
          </cell>
          <cell r="I8">
            <v>9.9</v>
          </cell>
          <cell r="J8">
            <v>8.1999999999999993</v>
          </cell>
          <cell r="K8">
            <v>9.8000000000000007</v>
          </cell>
          <cell r="L8">
            <v>9.5</v>
          </cell>
          <cell r="N8">
            <v>10.1</v>
          </cell>
          <cell r="O8">
            <v>9</v>
          </cell>
          <cell r="P8">
            <v>9.1</v>
          </cell>
          <cell r="Q8">
            <v>9.4</v>
          </cell>
          <cell r="R8">
            <v>10.3</v>
          </cell>
          <cell r="T8">
            <v>10.199999999999999</v>
          </cell>
          <cell r="U8">
            <v>9.8000000000000007</v>
          </cell>
          <cell r="W8">
            <v>10.4</v>
          </cell>
          <cell r="X8">
            <v>10</v>
          </cell>
          <cell r="Z8">
            <v>9.8000000000000007</v>
          </cell>
          <cell r="AA8">
            <v>8.6</v>
          </cell>
          <cell r="AC8">
            <v>9.6999999999999993</v>
          </cell>
          <cell r="AD8">
            <v>8.9</v>
          </cell>
          <cell r="AF8">
            <v>10.5</v>
          </cell>
          <cell r="AG8">
            <v>10.4</v>
          </cell>
          <cell r="AI8">
            <v>10.3</v>
          </cell>
          <cell r="AJ8">
            <v>9.9</v>
          </cell>
          <cell r="AL8">
            <v>9</v>
          </cell>
          <cell r="AM8">
            <v>9.8000000000000007</v>
          </cell>
        </row>
        <row r="10">
          <cell r="G10" t="str">
            <v>Sanija DIDŽE</v>
          </cell>
          <cell r="H10">
            <v>9.6</v>
          </cell>
          <cell r="I10">
            <v>9.6999999999999993</v>
          </cell>
          <cell r="J10">
            <v>10.8</v>
          </cell>
          <cell r="K10">
            <v>10</v>
          </cell>
          <cell r="L10">
            <v>9</v>
          </cell>
          <cell r="N10">
            <v>9.5</v>
          </cell>
          <cell r="O10">
            <v>6.8</v>
          </cell>
          <cell r="P10">
            <v>7.9</v>
          </cell>
          <cell r="Q10">
            <v>8.3000000000000007</v>
          </cell>
          <cell r="R10">
            <v>8.6999999999999993</v>
          </cell>
          <cell r="T10">
            <v>9</v>
          </cell>
          <cell r="U10">
            <v>10.5</v>
          </cell>
          <cell r="W10">
            <v>9.6</v>
          </cell>
          <cell r="X10">
            <v>8.3000000000000007</v>
          </cell>
          <cell r="Z10">
            <v>9.6999999999999993</v>
          </cell>
          <cell r="AA10">
            <v>7.2</v>
          </cell>
        </row>
        <row r="12">
          <cell r="G12" t="str">
            <v>Sigita BĒRZIŅA</v>
          </cell>
          <cell r="H12">
            <v>9.5</v>
          </cell>
          <cell r="I12">
            <v>9.9</v>
          </cell>
          <cell r="J12">
            <v>9.6</v>
          </cell>
          <cell r="K12">
            <v>9.9</v>
          </cell>
          <cell r="L12">
            <v>10.4</v>
          </cell>
          <cell r="N12">
            <v>9.6</v>
          </cell>
          <cell r="O12">
            <v>8.6999999999999993</v>
          </cell>
          <cell r="P12">
            <v>8.1999999999999993</v>
          </cell>
          <cell r="Q12">
            <v>8.3000000000000007</v>
          </cell>
          <cell r="R12">
            <v>10.6</v>
          </cell>
          <cell r="T12">
            <v>9.1</v>
          </cell>
          <cell r="U12">
            <v>9.5</v>
          </cell>
          <cell r="W12">
            <v>9.4</v>
          </cell>
          <cell r="X12">
            <v>7.2</v>
          </cell>
          <cell r="Z12">
            <v>9.5</v>
          </cell>
          <cell r="AA12">
            <v>9.1</v>
          </cell>
          <cell r="AC12">
            <v>9.9</v>
          </cell>
          <cell r="AD12">
            <v>8.9</v>
          </cell>
        </row>
        <row r="14">
          <cell r="G14" t="str">
            <v>Darja TOKMAKOVA</v>
          </cell>
          <cell r="H14">
            <v>8.8000000000000007</v>
          </cell>
          <cell r="I14">
            <v>8.6</v>
          </cell>
          <cell r="J14">
            <v>8.3000000000000007</v>
          </cell>
          <cell r="K14">
            <v>10.5</v>
          </cell>
          <cell r="L14">
            <v>5.9</v>
          </cell>
          <cell r="N14">
            <v>8.5</v>
          </cell>
          <cell r="O14">
            <v>4.5999999999999996</v>
          </cell>
          <cell r="P14">
            <v>10.199999999999999</v>
          </cell>
          <cell r="Q14">
            <v>8.9</v>
          </cell>
          <cell r="R14">
            <v>8.1999999999999993</v>
          </cell>
          <cell r="T14">
            <v>9.8000000000000007</v>
          </cell>
          <cell r="U14">
            <v>9.6</v>
          </cell>
        </row>
        <row r="16">
          <cell r="G16" t="str">
            <v>Ilze LINBERGA</v>
          </cell>
          <cell r="H16">
            <v>8.6999999999999993</v>
          </cell>
          <cell r="I16">
            <v>8.5</v>
          </cell>
          <cell r="J16">
            <v>8.6999999999999993</v>
          </cell>
          <cell r="K16">
            <v>8.1999999999999993</v>
          </cell>
          <cell r="L16">
            <v>10.199999999999999</v>
          </cell>
          <cell r="N16">
            <v>10.5</v>
          </cell>
          <cell r="O16">
            <v>10.6</v>
          </cell>
          <cell r="P16">
            <v>6.6</v>
          </cell>
          <cell r="Q16">
            <v>9.1</v>
          </cell>
          <cell r="R16">
            <v>9.6999999999999993</v>
          </cell>
          <cell r="T16">
            <v>9.1</v>
          </cell>
          <cell r="U16">
            <v>7.4</v>
          </cell>
          <cell r="W16">
            <v>10</v>
          </cell>
          <cell r="X16">
            <v>9.6</v>
          </cell>
        </row>
        <row r="18">
          <cell r="G18" t="str">
            <v>Margita KANOPKA</v>
          </cell>
          <cell r="H18">
            <v>9.8000000000000007</v>
          </cell>
          <cell r="I18">
            <v>8.5</v>
          </cell>
          <cell r="J18">
            <v>7.4</v>
          </cell>
          <cell r="K18">
            <v>9.4</v>
          </cell>
          <cell r="L18">
            <v>10.199999999999999</v>
          </cell>
          <cell r="N18">
            <v>9.8000000000000007</v>
          </cell>
          <cell r="O18">
            <v>9.6999999999999993</v>
          </cell>
          <cell r="P18">
            <v>8.1</v>
          </cell>
          <cell r="Q18">
            <v>9.6</v>
          </cell>
          <cell r="R18">
            <v>8.5</v>
          </cell>
          <cell r="T18">
            <v>10.3</v>
          </cell>
          <cell r="U18">
            <v>10</v>
          </cell>
          <cell r="W18">
            <v>10.4</v>
          </cell>
          <cell r="X18">
            <v>10.9</v>
          </cell>
          <cell r="Z18">
            <v>8.6</v>
          </cell>
          <cell r="AA18">
            <v>9.3000000000000007</v>
          </cell>
          <cell r="AC18">
            <v>10.4</v>
          </cell>
          <cell r="AD18">
            <v>9.9</v>
          </cell>
          <cell r="AF18">
            <v>9.6</v>
          </cell>
          <cell r="AG18">
            <v>9</v>
          </cell>
        </row>
        <row r="20">
          <cell r="G20" t="str">
            <v>Alise DVARIŠĶE</v>
          </cell>
          <cell r="H20">
            <v>9.9</v>
          </cell>
          <cell r="I20">
            <v>10.3</v>
          </cell>
          <cell r="J20">
            <v>9.6999999999999993</v>
          </cell>
          <cell r="K20">
            <v>9.4</v>
          </cell>
          <cell r="L20">
            <v>7.7</v>
          </cell>
          <cell r="N20">
            <v>10.5</v>
          </cell>
          <cell r="O20">
            <v>10.3</v>
          </cell>
          <cell r="P20">
            <v>9.3000000000000007</v>
          </cell>
          <cell r="Q20">
            <v>10</v>
          </cell>
          <cell r="R20">
            <v>10.1</v>
          </cell>
          <cell r="T20">
            <v>9.3000000000000007</v>
          </cell>
          <cell r="U20">
            <v>9</v>
          </cell>
          <cell r="W20">
            <v>8.1999999999999993</v>
          </cell>
          <cell r="X20">
            <v>9.6</v>
          </cell>
          <cell r="Z20">
            <v>10.6</v>
          </cell>
          <cell r="AA20">
            <v>9.1</v>
          </cell>
          <cell r="AC20">
            <v>9.1999999999999993</v>
          </cell>
          <cell r="AD20">
            <v>10.3</v>
          </cell>
          <cell r="AF20">
            <v>10.5</v>
          </cell>
          <cell r="AG20">
            <v>9.6999999999999993</v>
          </cell>
          <cell r="AI20">
            <v>8.6999999999999993</v>
          </cell>
          <cell r="AJ20">
            <v>9</v>
          </cell>
        </row>
        <row r="22">
          <cell r="G22" t="str">
            <v>Agate RAŠMANE</v>
          </cell>
          <cell r="H22">
            <v>10.1</v>
          </cell>
          <cell r="I22">
            <v>9.8000000000000007</v>
          </cell>
          <cell r="J22">
            <v>9.4</v>
          </cell>
          <cell r="K22">
            <v>9.4</v>
          </cell>
          <cell r="L22">
            <v>9.8000000000000007</v>
          </cell>
          <cell r="N22">
            <v>9.1</v>
          </cell>
          <cell r="O22">
            <v>9.6999999999999993</v>
          </cell>
          <cell r="P22">
            <v>9.6999999999999993</v>
          </cell>
          <cell r="Q22">
            <v>10.4</v>
          </cell>
          <cell r="R22">
            <v>10.199999999999999</v>
          </cell>
          <cell r="T22">
            <v>10.1</v>
          </cell>
          <cell r="U22">
            <v>9.8000000000000007</v>
          </cell>
          <cell r="W22">
            <v>9.6999999999999993</v>
          </cell>
          <cell r="X22">
            <v>9.4</v>
          </cell>
          <cell r="Z22">
            <v>9.6</v>
          </cell>
          <cell r="AA22">
            <v>9.9</v>
          </cell>
          <cell r="AC22">
            <v>9.3000000000000007</v>
          </cell>
          <cell r="AD22">
            <v>10.199999999999999</v>
          </cell>
          <cell r="AF22">
            <v>10.1</v>
          </cell>
          <cell r="AG22">
            <v>10</v>
          </cell>
          <cell r="AI22">
            <v>10.3</v>
          </cell>
          <cell r="AJ22">
            <v>9.1</v>
          </cell>
          <cell r="AL22">
            <v>9.5</v>
          </cell>
          <cell r="AM22">
            <v>9.6999999999999993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zoomScale="80" zoomScaleNormal="80" workbookViewId="0">
      <selection activeCell="C27" sqref="C27"/>
    </sheetView>
  </sheetViews>
  <sheetFormatPr defaultColWidth="9.109375" defaultRowHeight="14.4" x14ac:dyDescent="0.3"/>
  <cols>
    <col min="1" max="1" width="8" customWidth="1"/>
    <col min="2" max="2" width="14.88671875" customWidth="1"/>
    <col min="3" max="3" width="22.33203125" customWidth="1"/>
    <col min="4" max="4" width="20" customWidth="1"/>
    <col min="5" max="5" width="7.33203125" customWidth="1"/>
    <col min="6" max="8" width="7" customWidth="1"/>
  </cols>
  <sheetData>
    <row r="1" spans="1:11" ht="17.399999999999999" x14ac:dyDescent="0.3">
      <c r="A1" s="1"/>
      <c r="B1" s="2"/>
      <c r="C1" s="3"/>
      <c r="E1" s="4"/>
      <c r="F1" s="6"/>
      <c r="G1" s="7"/>
      <c r="H1" s="7"/>
      <c r="I1" s="7"/>
      <c r="J1" s="11"/>
      <c r="K1" s="6"/>
    </row>
    <row r="2" spans="1:11" ht="17.399999999999999" x14ac:dyDescent="0.3">
      <c r="A2" s="1"/>
      <c r="B2" s="5"/>
      <c r="C2" s="227" t="s">
        <v>19</v>
      </c>
      <c r="D2" s="227"/>
      <c r="E2" s="227"/>
      <c r="F2" s="227"/>
      <c r="G2" s="227"/>
      <c r="H2" s="227"/>
      <c r="I2" s="7"/>
      <c r="J2" s="11"/>
      <c r="K2" s="6"/>
    </row>
    <row r="3" spans="1:11" ht="17.399999999999999" x14ac:dyDescent="0.3">
      <c r="A3" s="9"/>
      <c r="B3" s="2"/>
      <c r="C3" s="228" t="s">
        <v>28</v>
      </c>
      <c r="D3" s="228"/>
      <c r="E3" s="228"/>
      <c r="F3" s="228"/>
      <c r="G3" s="228"/>
      <c r="H3" s="7"/>
      <c r="I3" s="7"/>
      <c r="J3" s="11"/>
      <c r="K3" s="6"/>
    </row>
    <row r="4" spans="1:11" ht="17.399999999999999" x14ac:dyDescent="0.3">
      <c r="A4" s="9"/>
      <c r="B4" s="2"/>
      <c r="C4" s="17"/>
      <c r="D4" s="17"/>
      <c r="E4" s="17"/>
      <c r="F4" s="17"/>
      <c r="G4" s="17"/>
      <c r="H4" s="7"/>
      <c r="I4" s="7"/>
      <c r="J4" s="11"/>
      <c r="K4" s="6"/>
    </row>
    <row r="5" spans="1:11" x14ac:dyDescent="0.3">
      <c r="A5" s="229" t="s">
        <v>27</v>
      </c>
      <c r="B5" s="229"/>
      <c r="C5" s="229"/>
      <c r="D5" s="229"/>
      <c r="H5" s="230" t="s">
        <v>7</v>
      </c>
      <c r="I5" s="230"/>
    </row>
    <row r="6" spans="1:11" s="55" customFormat="1" ht="13.8" x14ac:dyDescent="0.25">
      <c r="A6" s="56" t="s">
        <v>0</v>
      </c>
      <c r="B6" s="56" t="s">
        <v>1</v>
      </c>
      <c r="C6" s="56" t="s">
        <v>21</v>
      </c>
      <c r="D6" s="56" t="s">
        <v>3</v>
      </c>
      <c r="E6" s="56" t="s">
        <v>2</v>
      </c>
      <c r="F6" s="57">
        <v>1</v>
      </c>
      <c r="G6" s="57">
        <v>2</v>
      </c>
      <c r="H6" s="57">
        <v>3</v>
      </c>
      <c r="I6" s="57" t="s">
        <v>22</v>
      </c>
    </row>
    <row r="7" spans="1:11" s="55" customFormat="1" ht="24" customHeight="1" x14ac:dyDescent="0.25">
      <c r="A7" s="56">
        <v>1</v>
      </c>
      <c r="B7" s="59" t="s">
        <v>23</v>
      </c>
      <c r="C7" s="59" t="s">
        <v>24</v>
      </c>
      <c r="D7" s="59" t="s">
        <v>14</v>
      </c>
      <c r="E7" s="57">
        <v>2008</v>
      </c>
      <c r="F7" s="60">
        <v>92</v>
      </c>
      <c r="G7" s="57">
        <v>89</v>
      </c>
      <c r="H7" s="61">
        <v>95</v>
      </c>
      <c r="I7" s="62">
        <f t="shared" ref="I7:I14" si="0">SUM(F7:H7)</f>
        <v>276</v>
      </c>
    </row>
    <row r="8" spans="1:11" s="55" customFormat="1" ht="24" customHeight="1" x14ac:dyDescent="0.25">
      <c r="A8" s="56">
        <v>2</v>
      </c>
      <c r="B8" s="59" t="s">
        <v>68</v>
      </c>
      <c r="C8" s="59" t="s">
        <v>69</v>
      </c>
      <c r="D8" s="59" t="s">
        <v>14</v>
      </c>
      <c r="E8" s="57">
        <v>1972</v>
      </c>
      <c r="F8" s="60">
        <v>90</v>
      </c>
      <c r="G8" s="57">
        <v>90</v>
      </c>
      <c r="H8" s="61">
        <v>92</v>
      </c>
      <c r="I8" s="62">
        <f t="shared" si="0"/>
        <v>272</v>
      </c>
    </row>
    <row r="9" spans="1:11" s="55" customFormat="1" ht="24" customHeight="1" x14ac:dyDescent="0.25">
      <c r="A9" s="56">
        <v>3</v>
      </c>
      <c r="B9" s="59" t="s">
        <v>73</v>
      </c>
      <c r="C9" s="59" t="s">
        <v>78</v>
      </c>
      <c r="D9" s="59" t="s">
        <v>72</v>
      </c>
      <c r="E9" s="57">
        <v>2009</v>
      </c>
      <c r="F9" s="60">
        <v>89</v>
      </c>
      <c r="G9" s="57">
        <v>84</v>
      </c>
      <c r="H9" s="61">
        <v>82</v>
      </c>
      <c r="I9" s="62">
        <f t="shared" si="0"/>
        <v>255</v>
      </c>
    </row>
    <row r="10" spans="1:11" s="55" customFormat="1" ht="24" customHeight="1" x14ac:dyDescent="0.3">
      <c r="A10" s="56">
        <v>4</v>
      </c>
      <c r="B10" s="59" t="s">
        <v>70</v>
      </c>
      <c r="C10" s="59" t="s">
        <v>71</v>
      </c>
      <c r="D10" s="59" t="s">
        <v>12</v>
      </c>
      <c r="E10" s="57">
        <v>2006</v>
      </c>
      <c r="F10" s="60">
        <v>84</v>
      </c>
      <c r="G10" s="57">
        <v>82</v>
      </c>
      <c r="H10" s="61">
        <v>88</v>
      </c>
      <c r="I10" s="62">
        <f t="shared" si="0"/>
        <v>254</v>
      </c>
      <c r="K10" s="73"/>
    </row>
    <row r="11" spans="1:11" s="55" customFormat="1" ht="24" customHeight="1" x14ac:dyDescent="0.25">
      <c r="A11" s="56">
        <v>5</v>
      </c>
      <c r="B11" s="58" t="s">
        <v>25</v>
      </c>
      <c r="C11" s="58" t="s">
        <v>57</v>
      </c>
      <c r="D11" s="59" t="s">
        <v>42</v>
      </c>
      <c r="E11" s="57">
        <v>2008</v>
      </c>
      <c r="F11" s="60">
        <v>81</v>
      </c>
      <c r="G11" s="57">
        <v>77</v>
      </c>
      <c r="H11" s="61">
        <v>79</v>
      </c>
      <c r="I11" s="62">
        <f t="shared" si="0"/>
        <v>237</v>
      </c>
    </row>
    <row r="12" spans="1:11" s="55" customFormat="1" ht="24" customHeight="1" x14ac:dyDescent="0.25">
      <c r="A12" s="56">
        <v>6</v>
      </c>
      <c r="B12" s="58" t="s">
        <v>40</v>
      </c>
      <c r="C12" s="58" t="s">
        <v>41</v>
      </c>
      <c r="D12" s="59" t="s">
        <v>42</v>
      </c>
      <c r="E12" s="57">
        <v>2008</v>
      </c>
      <c r="F12" s="60">
        <v>64</v>
      </c>
      <c r="G12" s="57">
        <v>82</v>
      </c>
      <c r="H12" s="61">
        <v>80</v>
      </c>
      <c r="I12" s="62">
        <f t="shared" si="0"/>
        <v>226</v>
      </c>
    </row>
    <row r="13" spans="1:11" s="55" customFormat="1" ht="24" customHeight="1" x14ac:dyDescent="0.25">
      <c r="A13" s="56">
        <v>7</v>
      </c>
      <c r="B13" s="58" t="s">
        <v>58</v>
      </c>
      <c r="C13" s="58" t="s">
        <v>59</v>
      </c>
      <c r="D13" s="59" t="s">
        <v>42</v>
      </c>
      <c r="E13" s="57">
        <v>2009</v>
      </c>
      <c r="F13" s="60">
        <v>63</v>
      </c>
      <c r="G13" s="57">
        <v>69</v>
      </c>
      <c r="H13" s="61">
        <v>84</v>
      </c>
      <c r="I13" s="62">
        <f t="shared" si="0"/>
        <v>216</v>
      </c>
    </row>
    <row r="14" spans="1:11" s="55" customFormat="1" ht="24" customHeight="1" x14ac:dyDescent="0.25">
      <c r="A14" s="56">
        <v>8</v>
      </c>
      <c r="B14" s="59" t="s">
        <v>38</v>
      </c>
      <c r="C14" s="59" t="s">
        <v>39</v>
      </c>
      <c r="D14" s="59" t="s">
        <v>42</v>
      </c>
      <c r="E14" s="57">
        <v>1985</v>
      </c>
      <c r="F14" s="60">
        <v>62</v>
      </c>
      <c r="G14" s="57">
        <v>61</v>
      </c>
      <c r="H14" s="61">
        <v>58</v>
      </c>
      <c r="I14" s="62">
        <f t="shared" si="0"/>
        <v>181</v>
      </c>
    </row>
    <row r="15" spans="1:11" x14ac:dyDescent="0.3">
      <c r="A15" t="s">
        <v>26</v>
      </c>
    </row>
    <row r="16" spans="1:11" s="63" customFormat="1" ht="13.2" x14ac:dyDescent="0.25">
      <c r="A16" s="68" t="s">
        <v>65</v>
      </c>
      <c r="B16" s="68"/>
      <c r="C16" s="68"/>
      <c r="D16" s="68"/>
      <c r="G16" s="68" t="s">
        <v>64</v>
      </c>
      <c r="H16" s="68"/>
      <c r="I16" s="68"/>
      <c r="J16" s="69"/>
      <c r="K16" s="70"/>
    </row>
    <row r="17" spans="1:11" s="63" customFormat="1" ht="10.5" customHeight="1" x14ac:dyDescent="0.25">
      <c r="A17" s="70"/>
      <c r="B17" s="71"/>
      <c r="C17" s="72"/>
      <c r="D17" s="72"/>
      <c r="E17" s="72"/>
      <c r="F17" s="70"/>
      <c r="G17" s="70"/>
      <c r="H17" s="70"/>
      <c r="I17" s="70"/>
      <c r="J17" s="69"/>
      <c r="K17" s="70"/>
    </row>
    <row r="18" spans="1:11" s="63" customFormat="1" ht="13.2" x14ac:dyDescent="0.25">
      <c r="A18" s="72" t="s">
        <v>67</v>
      </c>
      <c r="C18" s="72"/>
      <c r="D18" s="72"/>
      <c r="E18" s="70"/>
      <c r="F18" s="70"/>
      <c r="G18" s="72" t="s">
        <v>66</v>
      </c>
      <c r="H18" s="70"/>
      <c r="J18" s="69"/>
      <c r="K18" s="70"/>
    </row>
  </sheetData>
  <sortState ref="A7:I14">
    <sortCondition descending="1" ref="I7:I14"/>
  </sortState>
  <mergeCells count="4">
    <mergeCell ref="C2:H2"/>
    <mergeCell ref="C3:G3"/>
    <mergeCell ref="A5:D5"/>
    <mergeCell ref="H5:I5"/>
  </mergeCells>
  <pageMargins left="0.7" right="0.7" top="0.75" bottom="0.75" header="0.3" footer="0.3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4C12-3418-4949-B719-F8DB7A17C136}">
  <dimension ref="A1:P68"/>
  <sheetViews>
    <sheetView workbookViewId="0">
      <selection activeCell="C1" sqref="C1:C1048576"/>
    </sheetView>
  </sheetViews>
  <sheetFormatPr defaultRowHeight="13.2" x14ac:dyDescent="0.25"/>
  <cols>
    <col min="1" max="1" width="8.88671875" style="146"/>
    <col min="2" max="2" width="30.5546875" style="146" customWidth="1"/>
    <col min="3" max="3" width="14.6640625" style="146" hidden="1" customWidth="1"/>
    <col min="4" max="13" width="8.88671875" style="146"/>
    <col min="14" max="14" width="10.88671875" style="146" customWidth="1"/>
    <col min="15" max="15" width="12.77734375" style="146" customWidth="1"/>
    <col min="16" max="16" width="7.21875" style="148" customWidth="1"/>
    <col min="17" max="257" width="8.88671875" style="146"/>
    <col min="258" max="258" width="41.6640625" style="146" customWidth="1"/>
    <col min="259" max="259" width="22" style="146" customWidth="1"/>
    <col min="260" max="269" width="8.88671875" style="146"/>
    <col min="270" max="270" width="10.88671875" style="146" customWidth="1"/>
    <col min="271" max="271" width="12.77734375" style="146" customWidth="1"/>
    <col min="272" max="513" width="8.88671875" style="146"/>
    <col min="514" max="514" width="41.6640625" style="146" customWidth="1"/>
    <col min="515" max="515" width="22" style="146" customWidth="1"/>
    <col min="516" max="525" width="8.88671875" style="146"/>
    <col min="526" max="526" width="10.88671875" style="146" customWidth="1"/>
    <col min="527" max="527" width="12.77734375" style="146" customWidth="1"/>
    <col min="528" max="769" width="8.88671875" style="146"/>
    <col min="770" max="770" width="41.6640625" style="146" customWidth="1"/>
    <col min="771" max="771" width="22" style="146" customWidth="1"/>
    <col min="772" max="781" width="8.88671875" style="146"/>
    <col min="782" max="782" width="10.88671875" style="146" customWidth="1"/>
    <col min="783" max="783" width="12.77734375" style="146" customWidth="1"/>
    <col min="784" max="1025" width="8.88671875" style="146"/>
    <col min="1026" max="1026" width="41.6640625" style="146" customWidth="1"/>
    <col min="1027" max="1027" width="22" style="146" customWidth="1"/>
    <col min="1028" max="1037" width="8.88671875" style="146"/>
    <col min="1038" max="1038" width="10.88671875" style="146" customWidth="1"/>
    <col min="1039" max="1039" width="12.77734375" style="146" customWidth="1"/>
    <col min="1040" max="1281" width="8.88671875" style="146"/>
    <col min="1282" max="1282" width="41.6640625" style="146" customWidth="1"/>
    <col min="1283" max="1283" width="22" style="146" customWidth="1"/>
    <col min="1284" max="1293" width="8.88671875" style="146"/>
    <col min="1294" max="1294" width="10.88671875" style="146" customWidth="1"/>
    <col min="1295" max="1295" width="12.77734375" style="146" customWidth="1"/>
    <col min="1296" max="1537" width="8.88671875" style="146"/>
    <col min="1538" max="1538" width="41.6640625" style="146" customWidth="1"/>
    <col min="1539" max="1539" width="22" style="146" customWidth="1"/>
    <col min="1540" max="1549" width="8.88671875" style="146"/>
    <col min="1550" max="1550" width="10.88671875" style="146" customWidth="1"/>
    <col min="1551" max="1551" width="12.77734375" style="146" customWidth="1"/>
    <col min="1552" max="1793" width="8.88671875" style="146"/>
    <col min="1794" max="1794" width="41.6640625" style="146" customWidth="1"/>
    <col min="1795" max="1795" width="22" style="146" customWidth="1"/>
    <col min="1796" max="1805" width="8.88671875" style="146"/>
    <col min="1806" max="1806" width="10.88671875" style="146" customWidth="1"/>
    <col min="1807" max="1807" width="12.77734375" style="146" customWidth="1"/>
    <col min="1808" max="2049" width="8.88671875" style="146"/>
    <col min="2050" max="2050" width="41.6640625" style="146" customWidth="1"/>
    <col min="2051" max="2051" width="22" style="146" customWidth="1"/>
    <col min="2052" max="2061" width="8.88671875" style="146"/>
    <col min="2062" max="2062" width="10.88671875" style="146" customWidth="1"/>
    <col min="2063" max="2063" width="12.77734375" style="146" customWidth="1"/>
    <col min="2064" max="2305" width="8.88671875" style="146"/>
    <col min="2306" max="2306" width="41.6640625" style="146" customWidth="1"/>
    <col min="2307" max="2307" width="22" style="146" customWidth="1"/>
    <col min="2308" max="2317" width="8.88671875" style="146"/>
    <col min="2318" max="2318" width="10.88671875" style="146" customWidth="1"/>
    <col min="2319" max="2319" width="12.77734375" style="146" customWidth="1"/>
    <col min="2320" max="2561" width="8.88671875" style="146"/>
    <col min="2562" max="2562" width="41.6640625" style="146" customWidth="1"/>
    <col min="2563" max="2563" width="22" style="146" customWidth="1"/>
    <col min="2564" max="2573" width="8.88671875" style="146"/>
    <col min="2574" max="2574" width="10.88671875" style="146" customWidth="1"/>
    <col min="2575" max="2575" width="12.77734375" style="146" customWidth="1"/>
    <col min="2576" max="2817" width="8.88671875" style="146"/>
    <col min="2818" max="2818" width="41.6640625" style="146" customWidth="1"/>
    <col min="2819" max="2819" width="22" style="146" customWidth="1"/>
    <col min="2820" max="2829" width="8.88671875" style="146"/>
    <col min="2830" max="2830" width="10.88671875" style="146" customWidth="1"/>
    <col min="2831" max="2831" width="12.77734375" style="146" customWidth="1"/>
    <col min="2832" max="3073" width="8.88671875" style="146"/>
    <col min="3074" max="3074" width="41.6640625" style="146" customWidth="1"/>
    <col min="3075" max="3075" width="22" style="146" customWidth="1"/>
    <col min="3076" max="3085" width="8.88671875" style="146"/>
    <col min="3086" max="3086" width="10.88671875" style="146" customWidth="1"/>
    <col min="3087" max="3087" width="12.77734375" style="146" customWidth="1"/>
    <col min="3088" max="3329" width="8.88671875" style="146"/>
    <col min="3330" max="3330" width="41.6640625" style="146" customWidth="1"/>
    <col min="3331" max="3331" width="22" style="146" customWidth="1"/>
    <col min="3332" max="3341" width="8.88671875" style="146"/>
    <col min="3342" max="3342" width="10.88671875" style="146" customWidth="1"/>
    <col min="3343" max="3343" width="12.77734375" style="146" customWidth="1"/>
    <col min="3344" max="3585" width="8.88671875" style="146"/>
    <col min="3586" max="3586" width="41.6640625" style="146" customWidth="1"/>
    <col min="3587" max="3587" width="22" style="146" customWidth="1"/>
    <col min="3588" max="3597" width="8.88671875" style="146"/>
    <col min="3598" max="3598" width="10.88671875" style="146" customWidth="1"/>
    <col min="3599" max="3599" width="12.77734375" style="146" customWidth="1"/>
    <col min="3600" max="3841" width="8.88671875" style="146"/>
    <col min="3842" max="3842" width="41.6640625" style="146" customWidth="1"/>
    <col min="3843" max="3843" width="22" style="146" customWidth="1"/>
    <col min="3844" max="3853" width="8.88671875" style="146"/>
    <col min="3854" max="3854" width="10.88671875" style="146" customWidth="1"/>
    <col min="3855" max="3855" width="12.77734375" style="146" customWidth="1"/>
    <col min="3856" max="4097" width="8.88671875" style="146"/>
    <col min="4098" max="4098" width="41.6640625" style="146" customWidth="1"/>
    <col min="4099" max="4099" width="22" style="146" customWidth="1"/>
    <col min="4100" max="4109" width="8.88671875" style="146"/>
    <col min="4110" max="4110" width="10.88671875" style="146" customWidth="1"/>
    <col min="4111" max="4111" width="12.77734375" style="146" customWidth="1"/>
    <col min="4112" max="4353" width="8.88671875" style="146"/>
    <col min="4354" max="4354" width="41.6640625" style="146" customWidth="1"/>
    <col min="4355" max="4355" width="22" style="146" customWidth="1"/>
    <col min="4356" max="4365" width="8.88671875" style="146"/>
    <col min="4366" max="4366" width="10.88671875" style="146" customWidth="1"/>
    <col min="4367" max="4367" width="12.77734375" style="146" customWidth="1"/>
    <col min="4368" max="4609" width="8.88671875" style="146"/>
    <col min="4610" max="4610" width="41.6640625" style="146" customWidth="1"/>
    <col min="4611" max="4611" width="22" style="146" customWidth="1"/>
    <col min="4612" max="4621" width="8.88671875" style="146"/>
    <col min="4622" max="4622" width="10.88671875" style="146" customWidth="1"/>
    <col min="4623" max="4623" width="12.77734375" style="146" customWidth="1"/>
    <col min="4624" max="4865" width="8.88671875" style="146"/>
    <col min="4866" max="4866" width="41.6640625" style="146" customWidth="1"/>
    <col min="4867" max="4867" width="22" style="146" customWidth="1"/>
    <col min="4868" max="4877" width="8.88671875" style="146"/>
    <col min="4878" max="4878" width="10.88671875" style="146" customWidth="1"/>
    <col min="4879" max="4879" width="12.77734375" style="146" customWidth="1"/>
    <col min="4880" max="5121" width="8.88671875" style="146"/>
    <col min="5122" max="5122" width="41.6640625" style="146" customWidth="1"/>
    <col min="5123" max="5123" width="22" style="146" customWidth="1"/>
    <col min="5124" max="5133" width="8.88671875" style="146"/>
    <col min="5134" max="5134" width="10.88671875" style="146" customWidth="1"/>
    <col min="5135" max="5135" width="12.77734375" style="146" customWidth="1"/>
    <col min="5136" max="5377" width="8.88671875" style="146"/>
    <col min="5378" max="5378" width="41.6640625" style="146" customWidth="1"/>
    <col min="5379" max="5379" width="22" style="146" customWidth="1"/>
    <col min="5380" max="5389" width="8.88671875" style="146"/>
    <col min="5390" max="5390" width="10.88671875" style="146" customWidth="1"/>
    <col min="5391" max="5391" width="12.77734375" style="146" customWidth="1"/>
    <col min="5392" max="5633" width="8.88671875" style="146"/>
    <col min="5634" max="5634" width="41.6640625" style="146" customWidth="1"/>
    <col min="5635" max="5635" width="22" style="146" customWidth="1"/>
    <col min="5636" max="5645" width="8.88671875" style="146"/>
    <col min="5646" max="5646" width="10.88671875" style="146" customWidth="1"/>
    <col min="5647" max="5647" width="12.77734375" style="146" customWidth="1"/>
    <col min="5648" max="5889" width="8.88671875" style="146"/>
    <col min="5890" max="5890" width="41.6640625" style="146" customWidth="1"/>
    <col min="5891" max="5891" width="22" style="146" customWidth="1"/>
    <col min="5892" max="5901" width="8.88671875" style="146"/>
    <col min="5902" max="5902" width="10.88671875" style="146" customWidth="1"/>
    <col min="5903" max="5903" width="12.77734375" style="146" customWidth="1"/>
    <col min="5904" max="6145" width="8.88671875" style="146"/>
    <col min="6146" max="6146" width="41.6640625" style="146" customWidth="1"/>
    <col min="6147" max="6147" width="22" style="146" customWidth="1"/>
    <col min="6148" max="6157" width="8.88671875" style="146"/>
    <col min="6158" max="6158" width="10.88671875" style="146" customWidth="1"/>
    <col min="6159" max="6159" width="12.77734375" style="146" customWidth="1"/>
    <col min="6160" max="6401" width="8.88671875" style="146"/>
    <col min="6402" max="6402" width="41.6640625" style="146" customWidth="1"/>
    <col min="6403" max="6403" width="22" style="146" customWidth="1"/>
    <col min="6404" max="6413" width="8.88671875" style="146"/>
    <col min="6414" max="6414" width="10.88671875" style="146" customWidth="1"/>
    <col min="6415" max="6415" width="12.77734375" style="146" customWidth="1"/>
    <col min="6416" max="6657" width="8.88671875" style="146"/>
    <col min="6658" max="6658" width="41.6640625" style="146" customWidth="1"/>
    <col min="6659" max="6659" width="22" style="146" customWidth="1"/>
    <col min="6660" max="6669" width="8.88671875" style="146"/>
    <col min="6670" max="6670" width="10.88671875" style="146" customWidth="1"/>
    <col min="6671" max="6671" width="12.77734375" style="146" customWidth="1"/>
    <col min="6672" max="6913" width="8.88671875" style="146"/>
    <col min="6914" max="6914" width="41.6640625" style="146" customWidth="1"/>
    <col min="6915" max="6915" width="22" style="146" customWidth="1"/>
    <col min="6916" max="6925" width="8.88671875" style="146"/>
    <col min="6926" max="6926" width="10.88671875" style="146" customWidth="1"/>
    <col min="6927" max="6927" width="12.77734375" style="146" customWidth="1"/>
    <col min="6928" max="7169" width="8.88671875" style="146"/>
    <col min="7170" max="7170" width="41.6640625" style="146" customWidth="1"/>
    <col min="7171" max="7171" width="22" style="146" customWidth="1"/>
    <col min="7172" max="7181" width="8.88671875" style="146"/>
    <col min="7182" max="7182" width="10.88671875" style="146" customWidth="1"/>
    <col min="7183" max="7183" width="12.77734375" style="146" customWidth="1"/>
    <col min="7184" max="7425" width="8.88671875" style="146"/>
    <col min="7426" max="7426" width="41.6640625" style="146" customWidth="1"/>
    <col min="7427" max="7427" width="22" style="146" customWidth="1"/>
    <col min="7428" max="7437" width="8.88671875" style="146"/>
    <col min="7438" max="7438" width="10.88671875" style="146" customWidth="1"/>
    <col min="7439" max="7439" width="12.77734375" style="146" customWidth="1"/>
    <col min="7440" max="7681" width="8.88671875" style="146"/>
    <col min="7682" max="7682" width="41.6640625" style="146" customWidth="1"/>
    <col min="7683" max="7683" width="22" style="146" customWidth="1"/>
    <col min="7684" max="7693" width="8.88671875" style="146"/>
    <col min="7694" max="7694" width="10.88671875" style="146" customWidth="1"/>
    <col min="7695" max="7695" width="12.77734375" style="146" customWidth="1"/>
    <col min="7696" max="7937" width="8.88671875" style="146"/>
    <col min="7938" max="7938" width="41.6640625" style="146" customWidth="1"/>
    <col min="7939" max="7939" width="22" style="146" customWidth="1"/>
    <col min="7940" max="7949" width="8.88671875" style="146"/>
    <col min="7950" max="7950" width="10.88671875" style="146" customWidth="1"/>
    <col min="7951" max="7951" width="12.77734375" style="146" customWidth="1"/>
    <col min="7952" max="8193" width="8.88671875" style="146"/>
    <col min="8194" max="8194" width="41.6640625" style="146" customWidth="1"/>
    <col min="8195" max="8195" width="22" style="146" customWidth="1"/>
    <col min="8196" max="8205" width="8.88671875" style="146"/>
    <col min="8206" max="8206" width="10.88671875" style="146" customWidth="1"/>
    <col min="8207" max="8207" width="12.77734375" style="146" customWidth="1"/>
    <col min="8208" max="8449" width="8.88671875" style="146"/>
    <col min="8450" max="8450" width="41.6640625" style="146" customWidth="1"/>
    <col min="8451" max="8451" width="22" style="146" customWidth="1"/>
    <col min="8452" max="8461" width="8.88671875" style="146"/>
    <col min="8462" max="8462" width="10.88671875" style="146" customWidth="1"/>
    <col min="8463" max="8463" width="12.77734375" style="146" customWidth="1"/>
    <col min="8464" max="8705" width="8.88671875" style="146"/>
    <col min="8706" max="8706" width="41.6640625" style="146" customWidth="1"/>
    <col min="8707" max="8707" width="22" style="146" customWidth="1"/>
    <col min="8708" max="8717" width="8.88671875" style="146"/>
    <col min="8718" max="8718" width="10.88671875" style="146" customWidth="1"/>
    <col min="8719" max="8719" width="12.77734375" style="146" customWidth="1"/>
    <col min="8720" max="8961" width="8.88671875" style="146"/>
    <col min="8962" max="8962" width="41.6640625" style="146" customWidth="1"/>
    <col min="8963" max="8963" width="22" style="146" customWidth="1"/>
    <col min="8964" max="8973" width="8.88671875" style="146"/>
    <col min="8974" max="8974" width="10.88671875" style="146" customWidth="1"/>
    <col min="8975" max="8975" width="12.77734375" style="146" customWidth="1"/>
    <col min="8976" max="9217" width="8.88671875" style="146"/>
    <col min="9218" max="9218" width="41.6640625" style="146" customWidth="1"/>
    <col min="9219" max="9219" width="22" style="146" customWidth="1"/>
    <col min="9220" max="9229" width="8.88671875" style="146"/>
    <col min="9230" max="9230" width="10.88671875" style="146" customWidth="1"/>
    <col min="9231" max="9231" width="12.77734375" style="146" customWidth="1"/>
    <col min="9232" max="9473" width="8.88671875" style="146"/>
    <col min="9474" max="9474" width="41.6640625" style="146" customWidth="1"/>
    <col min="9475" max="9475" width="22" style="146" customWidth="1"/>
    <col min="9476" max="9485" width="8.88671875" style="146"/>
    <col min="9486" max="9486" width="10.88671875" style="146" customWidth="1"/>
    <col min="9487" max="9487" width="12.77734375" style="146" customWidth="1"/>
    <col min="9488" max="9729" width="8.88671875" style="146"/>
    <col min="9730" max="9730" width="41.6640625" style="146" customWidth="1"/>
    <col min="9731" max="9731" width="22" style="146" customWidth="1"/>
    <col min="9732" max="9741" width="8.88671875" style="146"/>
    <col min="9742" max="9742" width="10.88671875" style="146" customWidth="1"/>
    <col min="9743" max="9743" width="12.77734375" style="146" customWidth="1"/>
    <col min="9744" max="9985" width="8.88671875" style="146"/>
    <col min="9986" max="9986" width="41.6640625" style="146" customWidth="1"/>
    <col min="9987" max="9987" width="22" style="146" customWidth="1"/>
    <col min="9988" max="9997" width="8.88671875" style="146"/>
    <col min="9998" max="9998" width="10.88671875" style="146" customWidth="1"/>
    <col min="9999" max="9999" width="12.77734375" style="146" customWidth="1"/>
    <col min="10000" max="10241" width="8.88671875" style="146"/>
    <col min="10242" max="10242" width="41.6640625" style="146" customWidth="1"/>
    <col min="10243" max="10243" width="22" style="146" customWidth="1"/>
    <col min="10244" max="10253" width="8.88671875" style="146"/>
    <col min="10254" max="10254" width="10.88671875" style="146" customWidth="1"/>
    <col min="10255" max="10255" width="12.77734375" style="146" customWidth="1"/>
    <col min="10256" max="10497" width="8.88671875" style="146"/>
    <col min="10498" max="10498" width="41.6640625" style="146" customWidth="1"/>
    <col min="10499" max="10499" width="22" style="146" customWidth="1"/>
    <col min="10500" max="10509" width="8.88671875" style="146"/>
    <col min="10510" max="10510" width="10.88671875" style="146" customWidth="1"/>
    <col min="10511" max="10511" width="12.77734375" style="146" customWidth="1"/>
    <col min="10512" max="10753" width="8.88671875" style="146"/>
    <col min="10754" max="10754" width="41.6640625" style="146" customWidth="1"/>
    <col min="10755" max="10755" width="22" style="146" customWidth="1"/>
    <col min="10756" max="10765" width="8.88671875" style="146"/>
    <col min="10766" max="10766" width="10.88671875" style="146" customWidth="1"/>
    <col min="10767" max="10767" width="12.77734375" style="146" customWidth="1"/>
    <col min="10768" max="11009" width="8.88671875" style="146"/>
    <col min="11010" max="11010" width="41.6640625" style="146" customWidth="1"/>
    <col min="11011" max="11011" width="22" style="146" customWidth="1"/>
    <col min="11012" max="11021" width="8.88671875" style="146"/>
    <col min="11022" max="11022" width="10.88671875" style="146" customWidth="1"/>
    <col min="11023" max="11023" width="12.77734375" style="146" customWidth="1"/>
    <col min="11024" max="11265" width="8.88671875" style="146"/>
    <col min="11266" max="11266" width="41.6640625" style="146" customWidth="1"/>
    <col min="11267" max="11267" width="22" style="146" customWidth="1"/>
    <col min="11268" max="11277" width="8.88671875" style="146"/>
    <col min="11278" max="11278" width="10.88671875" style="146" customWidth="1"/>
    <col min="11279" max="11279" width="12.77734375" style="146" customWidth="1"/>
    <col min="11280" max="11521" width="8.88671875" style="146"/>
    <col min="11522" max="11522" width="41.6640625" style="146" customWidth="1"/>
    <col min="11523" max="11523" width="22" style="146" customWidth="1"/>
    <col min="11524" max="11533" width="8.88671875" style="146"/>
    <col min="11534" max="11534" width="10.88671875" style="146" customWidth="1"/>
    <col min="11535" max="11535" width="12.77734375" style="146" customWidth="1"/>
    <col min="11536" max="11777" width="8.88671875" style="146"/>
    <col min="11778" max="11778" width="41.6640625" style="146" customWidth="1"/>
    <col min="11779" max="11779" width="22" style="146" customWidth="1"/>
    <col min="11780" max="11789" width="8.88671875" style="146"/>
    <col min="11790" max="11790" width="10.88671875" style="146" customWidth="1"/>
    <col min="11791" max="11791" width="12.77734375" style="146" customWidth="1"/>
    <col min="11792" max="12033" width="8.88671875" style="146"/>
    <col min="12034" max="12034" width="41.6640625" style="146" customWidth="1"/>
    <col min="12035" max="12035" width="22" style="146" customWidth="1"/>
    <col min="12036" max="12045" width="8.88671875" style="146"/>
    <col min="12046" max="12046" width="10.88671875" style="146" customWidth="1"/>
    <col min="12047" max="12047" width="12.77734375" style="146" customWidth="1"/>
    <col min="12048" max="12289" width="8.88671875" style="146"/>
    <col min="12290" max="12290" width="41.6640625" style="146" customWidth="1"/>
    <col min="12291" max="12291" width="22" style="146" customWidth="1"/>
    <col min="12292" max="12301" width="8.88671875" style="146"/>
    <col min="12302" max="12302" width="10.88671875" style="146" customWidth="1"/>
    <col min="12303" max="12303" width="12.77734375" style="146" customWidth="1"/>
    <col min="12304" max="12545" width="8.88671875" style="146"/>
    <col min="12546" max="12546" width="41.6640625" style="146" customWidth="1"/>
    <col min="12547" max="12547" width="22" style="146" customWidth="1"/>
    <col min="12548" max="12557" width="8.88671875" style="146"/>
    <col min="12558" max="12558" width="10.88671875" style="146" customWidth="1"/>
    <col min="12559" max="12559" width="12.77734375" style="146" customWidth="1"/>
    <col min="12560" max="12801" width="8.88671875" style="146"/>
    <col min="12802" max="12802" width="41.6640625" style="146" customWidth="1"/>
    <col min="12803" max="12803" width="22" style="146" customWidth="1"/>
    <col min="12804" max="12813" width="8.88671875" style="146"/>
    <col min="12814" max="12814" width="10.88671875" style="146" customWidth="1"/>
    <col min="12815" max="12815" width="12.77734375" style="146" customWidth="1"/>
    <col min="12816" max="13057" width="8.88671875" style="146"/>
    <col min="13058" max="13058" width="41.6640625" style="146" customWidth="1"/>
    <col min="13059" max="13059" width="22" style="146" customWidth="1"/>
    <col min="13060" max="13069" width="8.88671875" style="146"/>
    <col min="13070" max="13070" width="10.88671875" style="146" customWidth="1"/>
    <col min="13071" max="13071" width="12.77734375" style="146" customWidth="1"/>
    <col min="13072" max="13313" width="8.88671875" style="146"/>
    <col min="13314" max="13314" width="41.6640625" style="146" customWidth="1"/>
    <col min="13315" max="13315" width="22" style="146" customWidth="1"/>
    <col min="13316" max="13325" width="8.88671875" style="146"/>
    <col min="13326" max="13326" width="10.88671875" style="146" customWidth="1"/>
    <col min="13327" max="13327" width="12.77734375" style="146" customWidth="1"/>
    <col min="13328" max="13569" width="8.88671875" style="146"/>
    <col min="13570" max="13570" width="41.6640625" style="146" customWidth="1"/>
    <col min="13571" max="13571" width="22" style="146" customWidth="1"/>
    <col min="13572" max="13581" width="8.88671875" style="146"/>
    <col min="13582" max="13582" width="10.88671875" style="146" customWidth="1"/>
    <col min="13583" max="13583" width="12.77734375" style="146" customWidth="1"/>
    <col min="13584" max="13825" width="8.88671875" style="146"/>
    <col min="13826" max="13826" width="41.6640625" style="146" customWidth="1"/>
    <col min="13827" max="13827" width="22" style="146" customWidth="1"/>
    <col min="13828" max="13837" width="8.88671875" style="146"/>
    <col min="13838" max="13838" width="10.88671875" style="146" customWidth="1"/>
    <col min="13839" max="13839" width="12.77734375" style="146" customWidth="1"/>
    <col min="13840" max="14081" width="8.88671875" style="146"/>
    <col min="14082" max="14082" width="41.6640625" style="146" customWidth="1"/>
    <col min="14083" max="14083" width="22" style="146" customWidth="1"/>
    <col min="14084" max="14093" width="8.88671875" style="146"/>
    <col min="14094" max="14094" width="10.88671875" style="146" customWidth="1"/>
    <col min="14095" max="14095" width="12.77734375" style="146" customWidth="1"/>
    <col min="14096" max="14337" width="8.88671875" style="146"/>
    <col min="14338" max="14338" width="41.6640625" style="146" customWidth="1"/>
    <col min="14339" max="14339" width="22" style="146" customWidth="1"/>
    <col min="14340" max="14349" width="8.88671875" style="146"/>
    <col min="14350" max="14350" width="10.88671875" style="146" customWidth="1"/>
    <col min="14351" max="14351" width="12.77734375" style="146" customWidth="1"/>
    <col min="14352" max="14593" width="8.88671875" style="146"/>
    <col min="14594" max="14594" width="41.6640625" style="146" customWidth="1"/>
    <col min="14595" max="14595" width="22" style="146" customWidth="1"/>
    <col min="14596" max="14605" width="8.88671875" style="146"/>
    <col min="14606" max="14606" width="10.88671875" style="146" customWidth="1"/>
    <col min="14607" max="14607" width="12.77734375" style="146" customWidth="1"/>
    <col min="14608" max="14849" width="8.88671875" style="146"/>
    <col min="14850" max="14850" width="41.6640625" style="146" customWidth="1"/>
    <col min="14851" max="14851" width="22" style="146" customWidth="1"/>
    <col min="14852" max="14861" width="8.88671875" style="146"/>
    <col min="14862" max="14862" width="10.88671875" style="146" customWidth="1"/>
    <col min="14863" max="14863" width="12.77734375" style="146" customWidth="1"/>
    <col min="14864" max="15105" width="8.88671875" style="146"/>
    <col min="15106" max="15106" width="41.6640625" style="146" customWidth="1"/>
    <col min="15107" max="15107" width="22" style="146" customWidth="1"/>
    <col min="15108" max="15117" width="8.88671875" style="146"/>
    <col min="15118" max="15118" width="10.88671875" style="146" customWidth="1"/>
    <col min="15119" max="15119" width="12.77734375" style="146" customWidth="1"/>
    <col min="15120" max="15361" width="8.88671875" style="146"/>
    <col min="15362" max="15362" width="41.6640625" style="146" customWidth="1"/>
    <col min="15363" max="15363" width="22" style="146" customWidth="1"/>
    <col min="15364" max="15373" width="8.88671875" style="146"/>
    <col min="15374" max="15374" width="10.88671875" style="146" customWidth="1"/>
    <col min="15375" max="15375" width="12.77734375" style="146" customWidth="1"/>
    <col min="15376" max="15617" width="8.88671875" style="146"/>
    <col min="15618" max="15618" width="41.6640625" style="146" customWidth="1"/>
    <col min="15619" max="15619" width="22" style="146" customWidth="1"/>
    <col min="15620" max="15629" width="8.88671875" style="146"/>
    <col min="15630" max="15630" width="10.88671875" style="146" customWidth="1"/>
    <col min="15631" max="15631" width="12.77734375" style="146" customWidth="1"/>
    <col min="15632" max="15873" width="8.88671875" style="146"/>
    <col min="15874" max="15874" width="41.6640625" style="146" customWidth="1"/>
    <col min="15875" max="15875" width="22" style="146" customWidth="1"/>
    <col min="15876" max="15885" width="8.88671875" style="146"/>
    <col min="15886" max="15886" width="10.88671875" style="146" customWidth="1"/>
    <col min="15887" max="15887" width="12.77734375" style="146" customWidth="1"/>
    <col min="15888" max="16129" width="8.88671875" style="146"/>
    <col min="16130" max="16130" width="41.6640625" style="146" customWidth="1"/>
    <col min="16131" max="16131" width="22" style="146" customWidth="1"/>
    <col min="16132" max="16141" width="8.88671875" style="146"/>
    <col min="16142" max="16142" width="10.88671875" style="146" customWidth="1"/>
    <col min="16143" max="16143" width="12.77734375" style="146" customWidth="1"/>
    <col min="16144" max="16384" width="8.88671875" style="146"/>
  </cols>
  <sheetData>
    <row r="1" spans="1:15" ht="29.25" customHeight="1" x14ac:dyDescent="0.25">
      <c r="D1" s="147" t="str">
        <f>TRIM([4]Finals!$G$1)</f>
        <v>ARVĪDA MANFELDA XV PIEMIŅAS SACENSĪBAS</v>
      </c>
    </row>
    <row r="2" spans="1:15" ht="23.25" customHeight="1" x14ac:dyDescent="0.25">
      <c r="D2" s="218" t="s">
        <v>296</v>
      </c>
    </row>
    <row r="3" spans="1:15" ht="21" x14ac:dyDescent="0.4">
      <c r="A3" s="149"/>
      <c r="B3" s="150" t="str">
        <f>[4]Finals!G4</f>
        <v xml:space="preserve">       FINĀLS PP-60</v>
      </c>
      <c r="F3" s="151" t="s">
        <v>270</v>
      </c>
    </row>
    <row r="4" spans="1:15" ht="28.8" x14ac:dyDescent="0.3">
      <c r="A4" s="152" t="s">
        <v>271</v>
      </c>
      <c r="B4" s="153" t="s">
        <v>149</v>
      </c>
      <c r="C4" s="153" t="s">
        <v>3</v>
      </c>
      <c r="E4" s="233" t="s">
        <v>272</v>
      </c>
      <c r="F4" s="234"/>
      <c r="G4" s="233" t="s">
        <v>273</v>
      </c>
      <c r="H4" s="234"/>
      <c r="I4" s="234"/>
      <c r="J4" s="234"/>
      <c r="K4" s="234"/>
      <c r="L4" s="234"/>
      <c r="M4" s="235"/>
      <c r="N4" s="154" t="s">
        <v>0</v>
      </c>
      <c r="O4" s="155" t="s">
        <v>274</v>
      </c>
    </row>
    <row r="5" spans="1:15" ht="18" customHeight="1" x14ac:dyDescent="0.3">
      <c r="A5" s="236" t="s">
        <v>275</v>
      </c>
      <c r="B5" s="239" t="str">
        <f>[4]Finals!G8</f>
        <v>Anete Keita BIĶERNIECE</v>
      </c>
      <c r="C5" s="242" t="s">
        <v>297</v>
      </c>
      <c r="D5" s="156"/>
      <c r="E5" s="157">
        <f>SUM(E6:E11)</f>
        <v>47.4</v>
      </c>
      <c r="F5" s="157">
        <f>SUM(F6:F11)+E5</f>
        <v>95.300000000000011</v>
      </c>
      <c r="G5" s="157">
        <f t="shared" ref="G5:M5" si="0">SUM(G6:G11)+F5</f>
        <v>115.30000000000001</v>
      </c>
      <c r="H5" s="157">
        <f t="shared" si="0"/>
        <v>135.70000000000002</v>
      </c>
      <c r="I5" s="157">
        <f t="shared" si="0"/>
        <v>154.10000000000002</v>
      </c>
      <c r="J5" s="157">
        <f t="shared" si="0"/>
        <v>172.70000000000002</v>
      </c>
      <c r="K5" s="157">
        <f t="shared" si="0"/>
        <v>193.60000000000002</v>
      </c>
      <c r="L5" s="157">
        <f t="shared" si="0"/>
        <v>213.8</v>
      </c>
      <c r="M5" s="158">
        <f t="shared" si="0"/>
        <v>232.60000000000002</v>
      </c>
      <c r="N5" s="248">
        <f>RANK(M5,($M$5,$M$13,$M$21,$M$29,$M$37,$M$45,$M$53,$M$61),0)</f>
        <v>2</v>
      </c>
      <c r="O5" s="245">
        <f>MAX($M$5,$M$13,$M$21,$M$29,$M$37,$M$45,$M$53,$M$61)-M5</f>
        <v>1.6999999999999602</v>
      </c>
    </row>
    <row r="6" spans="1:15" x14ac:dyDescent="0.25">
      <c r="A6" s="237"/>
      <c r="B6" s="240"/>
      <c r="C6" s="243"/>
      <c r="D6" s="159" t="s">
        <v>276</v>
      </c>
      <c r="E6" s="160">
        <f>[4]Finals!H8</f>
        <v>10</v>
      </c>
      <c r="F6" s="160">
        <f>[4]Finals!N8</f>
        <v>10.1</v>
      </c>
      <c r="G6" s="160">
        <f>[4]Finals!T8</f>
        <v>10.199999999999999</v>
      </c>
      <c r="H6" s="160">
        <f>[4]Finals!W8</f>
        <v>10.4</v>
      </c>
      <c r="I6" s="160">
        <f>[4]Finals!Z8</f>
        <v>9.8000000000000007</v>
      </c>
      <c r="J6" s="160">
        <f>[4]Finals!AC8</f>
        <v>9.6999999999999993</v>
      </c>
      <c r="K6" s="160">
        <f>[4]Finals!AF8</f>
        <v>10.5</v>
      </c>
      <c r="L6" s="160">
        <f>[4]Finals!AI8</f>
        <v>10.3</v>
      </c>
      <c r="M6" s="160">
        <f>[4]Finals!AL8</f>
        <v>9</v>
      </c>
      <c r="N6" s="249"/>
      <c r="O6" s="246"/>
    </row>
    <row r="7" spans="1:15" x14ac:dyDescent="0.25">
      <c r="A7" s="237"/>
      <c r="B7" s="240"/>
      <c r="C7" s="243"/>
      <c r="D7" s="159" t="s">
        <v>277</v>
      </c>
      <c r="E7" s="160">
        <f>[4]Finals!I8</f>
        <v>9.9</v>
      </c>
      <c r="F7" s="160">
        <f>[4]Finals!O8</f>
        <v>9</v>
      </c>
      <c r="G7" s="160">
        <f>[4]Finals!U8</f>
        <v>9.8000000000000007</v>
      </c>
      <c r="H7" s="160">
        <f>[4]Finals!X8</f>
        <v>10</v>
      </c>
      <c r="I7" s="160">
        <f>[4]Finals!AA8</f>
        <v>8.6</v>
      </c>
      <c r="J7" s="160">
        <f>[4]Finals!AD8</f>
        <v>8.9</v>
      </c>
      <c r="K7" s="160">
        <f>[4]Finals!AG8</f>
        <v>10.4</v>
      </c>
      <c r="L7" s="160">
        <f>[4]Finals!AJ8</f>
        <v>9.9</v>
      </c>
      <c r="M7" s="160">
        <f>[4]Finals!AM8</f>
        <v>9.8000000000000007</v>
      </c>
      <c r="N7" s="249"/>
      <c r="O7" s="246"/>
    </row>
    <row r="8" spans="1:15" x14ac:dyDescent="0.25">
      <c r="A8" s="237"/>
      <c r="B8" s="240"/>
      <c r="C8" s="243"/>
      <c r="D8" s="159" t="s">
        <v>278</v>
      </c>
      <c r="E8" s="160">
        <f>[4]Finals!J8</f>
        <v>8.1999999999999993</v>
      </c>
      <c r="F8" s="160">
        <f>[4]Finals!P8</f>
        <v>9.1</v>
      </c>
      <c r="G8" s="160"/>
      <c r="H8" s="160"/>
      <c r="I8" s="160"/>
      <c r="J8" s="160"/>
      <c r="K8" s="160"/>
      <c r="L8" s="160"/>
      <c r="M8" s="160"/>
      <c r="N8" s="249"/>
      <c r="O8" s="246"/>
    </row>
    <row r="9" spans="1:15" x14ac:dyDescent="0.25">
      <c r="A9" s="237"/>
      <c r="B9" s="240"/>
      <c r="C9" s="243"/>
      <c r="D9" s="159" t="s">
        <v>279</v>
      </c>
      <c r="E9" s="160">
        <f>[4]Finals!K8</f>
        <v>9.8000000000000007</v>
      </c>
      <c r="F9" s="160">
        <f>[4]Finals!Q8</f>
        <v>9.4</v>
      </c>
      <c r="G9" s="160"/>
      <c r="H9" s="160"/>
      <c r="I9" s="160"/>
      <c r="J9" s="160"/>
      <c r="K9" s="160"/>
      <c r="L9" s="160"/>
      <c r="M9" s="160"/>
      <c r="N9" s="249"/>
      <c r="O9" s="246"/>
    </row>
    <row r="10" spans="1:15" x14ac:dyDescent="0.25">
      <c r="A10" s="237"/>
      <c r="B10" s="240"/>
      <c r="C10" s="243"/>
      <c r="D10" s="159" t="s">
        <v>280</v>
      </c>
      <c r="E10" s="160">
        <f>[4]Finals!L8</f>
        <v>9.5</v>
      </c>
      <c r="F10" s="160">
        <f>[4]Finals!R8</f>
        <v>10.3</v>
      </c>
      <c r="G10" s="160"/>
      <c r="H10" s="160"/>
      <c r="I10" s="160"/>
      <c r="J10" s="160"/>
      <c r="K10" s="160"/>
      <c r="L10" s="160"/>
      <c r="M10" s="160"/>
      <c r="N10" s="249"/>
      <c r="O10" s="246"/>
    </row>
    <row r="11" spans="1:15" x14ac:dyDescent="0.25">
      <c r="A11" s="238"/>
      <c r="B11" s="241"/>
      <c r="C11" s="244"/>
      <c r="D11" s="161" t="s">
        <v>281</v>
      </c>
      <c r="E11" s="162"/>
      <c r="F11" s="162"/>
      <c r="G11" s="162"/>
      <c r="H11" s="162"/>
      <c r="I11" s="162"/>
      <c r="J11" s="162"/>
      <c r="K11" s="162"/>
      <c r="L11" s="162"/>
      <c r="M11" s="162"/>
      <c r="N11" s="250"/>
      <c r="O11" s="247"/>
    </row>
    <row r="12" spans="1:15" ht="10.5" customHeight="1" x14ac:dyDescent="0.4">
      <c r="A12" s="163"/>
      <c r="B12" s="164"/>
      <c r="C12" s="165"/>
      <c r="E12" s="166"/>
      <c r="F12" s="166"/>
      <c r="G12" s="166"/>
      <c r="H12" s="166"/>
      <c r="I12" s="166"/>
      <c r="J12" s="166"/>
      <c r="K12" s="166"/>
      <c r="L12" s="166"/>
      <c r="M12" s="166"/>
      <c r="N12" s="167"/>
      <c r="O12" s="166"/>
    </row>
    <row r="13" spans="1:15" ht="26.25" customHeight="1" x14ac:dyDescent="0.3">
      <c r="A13" s="236" t="s">
        <v>282</v>
      </c>
      <c r="B13" s="239" t="str">
        <f>[4]Finals!G10</f>
        <v>Sanija DIDŽE</v>
      </c>
      <c r="C13" s="242" t="s">
        <v>153</v>
      </c>
      <c r="D13" s="156"/>
      <c r="E13" s="157">
        <f>SUM(E14:E19)</f>
        <v>49.099999999999994</v>
      </c>
      <c r="F13" s="157">
        <f t="shared" ref="F13:M13" si="1">SUM(F14:F19)+E13</f>
        <v>90.3</v>
      </c>
      <c r="G13" s="157">
        <f t="shared" si="1"/>
        <v>109.8</v>
      </c>
      <c r="H13" s="157">
        <f t="shared" si="1"/>
        <v>127.69999999999999</v>
      </c>
      <c r="I13" s="157">
        <f t="shared" si="1"/>
        <v>144.6</v>
      </c>
      <c r="J13" s="157">
        <f t="shared" si="1"/>
        <v>144.6</v>
      </c>
      <c r="K13" s="157">
        <f t="shared" si="1"/>
        <v>144.6</v>
      </c>
      <c r="L13" s="157">
        <f t="shared" si="1"/>
        <v>144.6</v>
      </c>
      <c r="M13" s="157">
        <f t="shared" si="1"/>
        <v>144.6</v>
      </c>
      <c r="N13" s="248">
        <f>RANK(M13,($M$5,$M$13,$M$21,$M$29,$M$37,$M$45,$M$53,$M$61),0)</f>
        <v>6</v>
      </c>
      <c r="O13" s="245">
        <f>MAX($M$5,$M$13,$M$21,$M$29,$M$37,$M$45,$M$53,$M$61)-M13</f>
        <v>89.699999999999989</v>
      </c>
    </row>
    <row r="14" spans="1:15" ht="12.75" customHeight="1" x14ac:dyDescent="0.25">
      <c r="A14" s="237"/>
      <c r="B14" s="240"/>
      <c r="C14" s="243"/>
      <c r="D14" s="159" t="s">
        <v>276</v>
      </c>
      <c r="E14" s="160">
        <f>[4]Finals!H10</f>
        <v>9.6</v>
      </c>
      <c r="F14" s="160">
        <f>[4]Finals!N10</f>
        <v>9.5</v>
      </c>
      <c r="G14" s="160">
        <f>[4]Finals!T10</f>
        <v>9</v>
      </c>
      <c r="H14" s="160">
        <f>[4]Finals!W10</f>
        <v>9.6</v>
      </c>
      <c r="I14" s="160">
        <f>[4]Finals!Z10</f>
        <v>9.6999999999999993</v>
      </c>
      <c r="J14" s="160">
        <f>[4]Finals!AC10</f>
        <v>0</v>
      </c>
      <c r="K14" s="160">
        <f>[4]Finals!AF10</f>
        <v>0</v>
      </c>
      <c r="L14" s="160">
        <f>[4]Finals!AI10</f>
        <v>0</v>
      </c>
      <c r="M14" s="160">
        <f>[4]Finals!AL10</f>
        <v>0</v>
      </c>
      <c r="N14" s="249"/>
      <c r="O14" s="246"/>
    </row>
    <row r="15" spans="1:15" ht="12.75" customHeight="1" x14ac:dyDescent="0.25">
      <c r="A15" s="237"/>
      <c r="B15" s="240"/>
      <c r="C15" s="243"/>
      <c r="D15" s="159" t="s">
        <v>277</v>
      </c>
      <c r="E15" s="160">
        <f>[4]Finals!I10</f>
        <v>9.6999999999999993</v>
      </c>
      <c r="F15" s="160">
        <f>[4]Finals!O10</f>
        <v>6.8</v>
      </c>
      <c r="G15" s="160">
        <f>[4]Finals!U10</f>
        <v>10.5</v>
      </c>
      <c r="H15" s="160">
        <f>[4]Finals!X10</f>
        <v>8.3000000000000007</v>
      </c>
      <c r="I15" s="160">
        <f>[4]Finals!AA10</f>
        <v>7.2</v>
      </c>
      <c r="J15" s="160">
        <f>[4]Finals!AD10</f>
        <v>0</v>
      </c>
      <c r="K15" s="160">
        <f>[4]Finals!AG10</f>
        <v>0</v>
      </c>
      <c r="L15" s="160">
        <f>[4]Finals!AJ10</f>
        <v>0</v>
      </c>
      <c r="M15" s="160">
        <f>[4]Finals!AM10</f>
        <v>0</v>
      </c>
      <c r="N15" s="249"/>
      <c r="O15" s="246"/>
    </row>
    <row r="16" spans="1:15" ht="12.75" customHeight="1" x14ac:dyDescent="0.25">
      <c r="A16" s="237"/>
      <c r="B16" s="240"/>
      <c r="C16" s="243"/>
      <c r="D16" s="159" t="s">
        <v>278</v>
      </c>
      <c r="E16" s="160">
        <f>[4]Finals!J10</f>
        <v>10.8</v>
      </c>
      <c r="F16" s="160">
        <f>[4]Finals!P10</f>
        <v>7.9</v>
      </c>
      <c r="G16" s="160"/>
      <c r="H16" s="160"/>
      <c r="I16" s="160"/>
      <c r="J16" s="160"/>
      <c r="K16" s="160"/>
      <c r="L16" s="160"/>
      <c r="M16" s="160"/>
      <c r="N16" s="249"/>
      <c r="O16" s="246"/>
    </row>
    <row r="17" spans="1:15" ht="12.75" customHeight="1" x14ac:dyDescent="0.25">
      <c r="A17" s="237"/>
      <c r="B17" s="240"/>
      <c r="C17" s="243"/>
      <c r="D17" s="159" t="s">
        <v>279</v>
      </c>
      <c r="E17" s="160">
        <f>[4]Finals!K10</f>
        <v>10</v>
      </c>
      <c r="F17" s="160">
        <f>[4]Finals!Q10</f>
        <v>8.3000000000000007</v>
      </c>
      <c r="G17" s="160"/>
      <c r="H17" s="160"/>
      <c r="I17" s="160"/>
      <c r="J17" s="160"/>
      <c r="K17" s="160"/>
      <c r="L17" s="160"/>
      <c r="M17" s="160"/>
      <c r="N17" s="249"/>
      <c r="O17" s="246"/>
    </row>
    <row r="18" spans="1:15" ht="12.75" customHeight="1" x14ac:dyDescent="0.25">
      <c r="A18" s="237"/>
      <c r="B18" s="240"/>
      <c r="C18" s="243"/>
      <c r="D18" s="159" t="s">
        <v>280</v>
      </c>
      <c r="E18" s="160">
        <f>[4]Finals!L10</f>
        <v>9</v>
      </c>
      <c r="F18" s="160">
        <f>[4]Finals!R10</f>
        <v>8.6999999999999993</v>
      </c>
      <c r="G18" s="160"/>
      <c r="H18" s="160"/>
      <c r="I18" s="160"/>
      <c r="J18" s="160"/>
      <c r="K18" s="160"/>
      <c r="L18" s="160"/>
      <c r="M18" s="160"/>
      <c r="N18" s="249"/>
      <c r="O18" s="246"/>
    </row>
    <row r="19" spans="1:15" ht="12.75" customHeight="1" x14ac:dyDescent="0.25">
      <c r="A19" s="238"/>
      <c r="B19" s="241"/>
      <c r="C19" s="244"/>
      <c r="D19" s="161" t="s">
        <v>281</v>
      </c>
      <c r="E19" s="162"/>
      <c r="F19" s="162"/>
      <c r="G19" s="162"/>
      <c r="H19" s="162"/>
      <c r="I19" s="162"/>
      <c r="J19" s="162"/>
      <c r="K19" s="162"/>
      <c r="L19" s="162"/>
      <c r="M19" s="162"/>
      <c r="N19" s="250"/>
      <c r="O19" s="247"/>
    </row>
    <row r="20" spans="1:15" ht="10.5" customHeight="1" x14ac:dyDescent="0.4">
      <c r="A20" s="163"/>
      <c r="C20" s="168"/>
      <c r="N20" s="167"/>
      <c r="O20" s="166"/>
    </row>
    <row r="21" spans="1:15" ht="19.5" customHeight="1" x14ac:dyDescent="0.3">
      <c r="A21" s="236" t="s">
        <v>283</v>
      </c>
      <c r="B21" s="239" t="str">
        <f>[4]Finals!G12</f>
        <v>Sigita BĒRZIŅA</v>
      </c>
      <c r="C21" s="242" t="s">
        <v>153</v>
      </c>
      <c r="D21" s="156"/>
      <c r="E21" s="157">
        <f>SUM(E22:E27)</f>
        <v>49.3</v>
      </c>
      <c r="F21" s="157">
        <f t="shared" ref="F21:M21" si="2">SUM(F22:F27)+E21</f>
        <v>94.699999999999989</v>
      </c>
      <c r="G21" s="157">
        <f t="shared" si="2"/>
        <v>113.29999999999998</v>
      </c>
      <c r="H21" s="157">
        <f t="shared" si="2"/>
        <v>129.89999999999998</v>
      </c>
      <c r="I21" s="157">
        <f t="shared" si="2"/>
        <v>148.49999999999997</v>
      </c>
      <c r="J21" s="157">
        <f t="shared" si="2"/>
        <v>167.29999999999998</v>
      </c>
      <c r="K21" s="157">
        <f t="shared" si="2"/>
        <v>167.29999999999998</v>
      </c>
      <c r="L21" s="157">
        <f t="shared" si="2"/>
        <v>167.29999999999998</v>
      </c>
      <c r="M21" s="157">
        <f t="shared" si="2"/>
        <v>167.29999999999998</v>
      </c>
      <c r="N21" s="248">
        <f>RANK(M21,($M$5,$M$13,$M$21,$M$29,$M$37,$M$45,$M$53,$M$61),0)</f>
        <v>5</v>
      </c>
      <c r="O21" s="245">
        <f>MAX($M$5,$M$13,$M$21,$M$29,$M$37,$M$45,$M$53,$M$61)-M21</f>
        <v>67</v>
      </c>
    </row>
    <row r="22" spans="1:15" ht="12.75" customHeight="1" x14ac:dyDescent="0.25">
      <c r="A22" s="237"/>
      <c r="B22" s="240"/>
      <c r="C22" s="243"/>
      <c r="D22" s="159" t="s">
        <v>276</v>
      </c>
      <c r="E22" s="160">
        <f>[4]Finals!H12</f>
        <v>9.5</v>
      </c>
      <c r="F22" s="160">
        <f>[4]Finals!N12</f>
        <v>9.6</v>
      </c>
      <c r="G22" s="160">
        <f>[4]Finals!T12</f>
        <v>9.1</v>
      </c>
      <c r="H22" s="160">
        <f>[4]Finals!W12</f>
        <v>9.4</v>
      </c>
      <c r="I22" s="160">
        <f>[4]Finals!Z12</f>
        <v>9.5</v>
      </c>
      <c r="J22" s="160">
        <f>[4]Finals!AC12</f>
        <v>9.9</v>
      </c>
      <c r="K22" s="160">
        <f>[4]Finals!AF12</f>
        <v>0</v>
      </c>
      <c r="L22" s="160">
        <f>[4]Finals!AI12</f>
        <v>0</v>
      </c>
      <c r="M22" s="160">
        <f>[4]Finals!AL12</f>
        <v>0</v>
      </c>
      <c r="N22" s="249"/>
      <c r="O22" s="246"/>
    </row>
    <row r="23" spans="1:15" ht="12.75" customHeight="1" x14ac:dyDescent="0.25">
      <c r="A23" s="237"/>
      <c r="B23" s="240"/>
      <c r="C23" s="243"/>
      <c r="D23" s="159" t="s">
        <v>277</v>
      </c>
      <c r="E23" s="160">
        <f>[4]Finals!I12</f>
        <v>9.9</v>
      </c>
      <c r="F23" s="160">
        <f>[4]Finals!O12</f>
        <v>8.6999999999999993</v>
      </c>
      <c r="G23" s="160">
        <f>[4]Finals!U12</f>
        <v>9.5</v>
      </c>
      <c r="H23" s="160">
        <f>[4]Finals!X12</f>
        <v>7.2</v>
      </c>
      <c r="I23" s="160">
        <f>[4]Finals!AA12</f>
        <v>9.1</v>
      </c>
      <c r="J23" s="160">
        <f>[4]Finals!AD12</f>
        <v>8.9</v>
      </c>
      <c r="K23" s="160">
        <f>[4]Finals!AG12</f>
        <v>0</v>
      </c>
      <c r="L23" s="160">
        <f>[4]Finals!AJ12</f>
        <v>0</v>
      </c>
      <c r="M23" s="160">
        <f>[4]Finals!AM12</f>
        <v>0</v>
      </c>
      <c r="N23" s="249"/>
      <c r="O23" s="246"/>
    </row>
    <row r="24" spans="1:15" ht="12.75" customHeight="1" x14ac:dyDescent="0.25">
      <c r="A24" s="237"/>
      <c r="B24" s="240"/>
      <c r="C24" s="243"/>
      <c r="D24" s="159" t="s">
        <v>278</v>
      </c>
      <c r="E24" s="160">
        <f>[4]Finals!J12</f>
        <v>9.6</v>
      </c>
      <c r="F24" s="160">
        <f>[4]Finals!P12</f>
        <v>8.1999999999999993</v>
      </c>
      <c r="G24" s="160"/>
      <c r="H24" s="160"/>
      <c r="I24" s="160"/>
      <c r="J24" s="160"/>
      <c r="K24" s="160"/>
      <c r="L24" s="160"/>
      <c r="M24" s="160"/>
      <c r="N24" s="249"/>
      <c r="O24" s="246"/>
    </row>
    <row r="25" spans="1:15" ht="12.75" customHeight="1" x14ac:dyDescent="0.25">
      <c r="A25" s="237"/>
      <c r="B25" s="240"/>
      <c r="C25" s="243"/>
      <c r="D25" s="159" t="s">
        <v>279</v>
      </c>
      <c r="E25" s="160">
        <f>[4]Finals!K12</f>
        <v>9.9</v>
      </c>
      <c r="F25" s="160">
        <f>[4]Finals!Q12</f>
        <v>8.3000000000000007</v>
      </c>
      <c r="G25" s="160"/>
      <c r="H25" s="160"/>
      <c r="I25" s="160"/>
      <c r="J25" s="160"/>
      <c r="K25" s="160"/>
      <c r="L25" s="160"/>
      <c r="M25" s="160"/>
      <c r="N25" s="249"/>
      <c r="O25" s="246"/>
    </row>
    <row r="26" spans="1:15" ht="12.75" customHeight="1" x14ac:dyDescent="0.25">
      <c r="A26" s="237"/>
      <c r="B26" s="240"/>
      <c r="C26" s="243"/>
      <c r="D26" s="159" t="s">
        <v>280</v>
      </c>
      <c r="E26" s="160">
        <f>[4]Finals!L12</f>
        <v>10.4</v>
      </c>
      <c r="F26" s="160">
        <f>[4]Finals!R12</f>
        <v>10.6</v>
      </c>
      <c r="G26" s="160"/>
      <c r="H26" s="160"/>
      <c r="I26" s="160"/>
      <c r="J26" s="160"/>
      <c r="K26" s="160"/>
      <c r="L26" s="160"/>
      <c r="M26" s="160"/>
      <c r="N26" s="249"/>
      <c r="O26" s="246"/>
    </row>
    <row r="27" spans="1:15" ht="12.75" customHeight="1" x14ac:dyDescent="0.25">
      <c r="A27" s="238"/>
      <c r="B27" s="241"/>
      <c r="C27" s="244"/>
      <c r="D27" s="161" t="s">
        <v>281</v>
      </c>
      <c r="E27" s="162"/>
      <c r="F27" s="162"/>
      <c r="G27" s="162"/>
      <c r="H27" s="162"/>
      <c r="I27" s="162"/>
      <c r="J27" s="162"/>
      <c r="K27" s="162"/>
      <c r="L27" s="162"/>
      <c r="M27" s="162"/>
      <c r="N27" s="250"/>
      <c r="O27" s="247"/>
    </row>
    <row r="28" spans="1:15" ht="9" customHeight="1" x14ac:dyDescent="0.4">
      <c r="A28" s="163"/>
      <c r="B28" s="164"/>
      <c r="C28" s="165"/>
      <c r="E28" s="166"/>
      <c r="F28" s="166"/>
      <c r="G28" s="166"/>
      <c r="H28" s="166"/>
      <c r="I28" s="166"/>
      <c r="J28" s="166"/>
      <c r="K28" s="166"/>
      <c r="L28" s="166"/>
      <c r="M28" s="166"/>
      <c r="N28" s="167"/>
      <c r="O28" s="166"/>
    </row>
    <row r="29" spans="1:15" ht="18.75" customHeight="1" x14ac:dyDescent="0.3">
      <c r="A29" s="236" t="s">
        <v>284</v>
      </c>
      <c r="B29" s="239" t="str">
        <f>[4]Finals!G14</f>
        <v>Darja TOKMAKOVA</v>
      </c>
      <c r="C29" s="242" t="s">
        <v>159</v>
      </c>
      <c r="D29" s="156"/>
      <c r="E29" s="157">
        <f>SUM(E30:E35)</f>
        <v>42.1</v>
      </c>
      <c r="F29" s="157">
        <f t="shared" ref="F29:M29" si="3">SUM(F30:F35)+E29</f>
        <v>82.5</v>
      </c>
      <c r="G29" s="157">
        <f t="shared" si="3"/>
        <v>101.9</v>
      </c>
      <c r="H29" s="157">
        <f t="shared" si="3"/>
        <v>101.9</v>
      </c>
      <c r="I29" s="157">
        <f t="shared" si="3"/>
        <v>101.9</v>
      </c>
      <c r="J29" s="157">
        <f t="shared" si="3"/>
        <v>101.9</v>
      </c>
      <c r="K29" s="157">
        <f t="shared" si="3"/>
        <v>101.9</v>
      </c>
      <c r="L29" s="157">
        <f t="shared" si="3"/>
        <v>101.9</v>
      </c>
      <c r="M29" s="157">
        <f t="shared" si="3"/>
        <v>101.9</v>
      </c>
      <c r="N29" s="248">
        <f>RANK(M29,($M$5,$M$13,$M$21,$M$29,$M$37,$M$45,$M$53,$M$61),0)</f>
        <v>8</v>
      </c>
      <c r="O29" s="245">
        <f>MAX($M$5,$M$13,$M$21,$M$29,$M$37,$M$45,$M$53,$M$61)-M29</f>
        <v>132.39999999999998</v>
      </c>
    </row>
    <row r="30" spans="1:15" ht="12.75" customHeight="1" x14ac:dyDescent="0.25">
      <c r="A30" s="237"/>
      <c r="B30" s="240"/>
      <c r="C30" s="243"/>
      <c r="D30" s="159" t="s">
        <v>276</v>
      </c>
      <c r="E30" s="160">
        <f>[4]Finals!H14</f>
        <v>8.8000000000000007</v>
      </c>
      <c r="F30" s="160">
        <f>[4]Finals!N14</f>
        <v>8.5</v>
      </c>
      <c r="G30" s="160">
        <f>[4]Finals!T14</f>
        <v>9.8000000000000007</v>
      </c>
      <c r="H30" s="160">
        <f>[4]Finals!W14</f>
        <v>0</v>
      </c>
      <c r="I30" s="160">
        <f>[4]Finals!Z14</f>
        <v>0</v>
      </c>
      <c r="J30" s="160">
        <f>[4]Finals!AC14</f>
        <v>0</v>
      </c>
      <c r="K30" s="160">
        <f>[4]Finals!AF14</f>
        <v>0</v>
      </c>
      <c r="L30" s="160">
        <f>[4]Finals!AI14</f>
        <v>0</v>
      </c>
      <c r="M30" s="160">
        <f>[4]Finals!AL14</f>
        <v>0</v>
      </c>
      <c r="N30" s="249"/>
      <c r="O30" s="246"/>
    </row>
    <row r="31" spans="1:15" ht="12.75" customHeight="1" x14ac:dyDescent="0.25">
      <c r="A31" s="237"/>
      <c r="B31" s="240"/>
      <c r="C31" s="243"/>
      <c r="D31" s="159" t="s">
        <v>277</v>
      </c>
      <c r="E31" s="160">
        <f>[4]Finals!I14</f>
        <v>8.6</v>
      </c>
      <c r="F31" s="160">
        <f>[4]Finals!O14</f>
        <v>4.5999999999999996</v>
      </c>
      <c r="G31" s="160">
        <f>[4]Finals!U14</f>
        <v>9.6</v>
      </c>
      <c r="H31" s="160">
        <f>[4]Finals!X14</f>
        <v>0</v>
      </c>
      <c r="I31" s="160">
        <f>[4]Finals!AA14</f>
        <v>0</v>
      </c>
      <c r="J31" s="160">
        <f>[4]Finals!AD14</f>
        <v>0</v>
      </c>
      <c r="K31" s="160">
        <f>[4]Finals!AG14</f>
        <v>0</v>
      </c>
      <c r="L31" s="160">
        <f>[4]Finals!AJ14</f>
        <v>0</v>
      </c>
      <c r="M31" s="160">
        <f>[4]Finals!AM14</f>
        <v>0</v>
      </c>
      <c r="N31" s="249"/>
      <c r="O31" s="246"/>
    </row>
    <row r="32" spans="1:15" ht="12.75" customHeight="1" x14ac:dyDescent="0.25">
      <c r="A32" s="237"/>
      <c r="B32" s="240"/>
      <c r="C32" s="243"/>
      <c r="D32" s="159" t="s">
        <v>278</v>
      </c>
      <c r="E32" s="160">
        <f>[4]Finals!J14</f>
        <v>8.3000000000000007</v>
      </c>
      <c r="F32" s="160">
        <f>[4]Finals!P14</f>
        <v>10.199999999999999</v>
      </c>
      <c r="G32" s="160"/>
      <c r="H32" s="160"/>
      <c r="I32" s="160"/>
      <c r="J32" s="160"/>
      <c r="K32" s="160"/>
      <c r="L32" s="160"/>
      <c r="M32" s="160"/>
      <c r="N32" s="249"/>
      <c r="O32" s="246"/>
    </row>
    <row r="33" spans="1:15" ht="12.75" customHeight="1" x14ac:dyDescent="0.25">
      <c r="A33" s="237"/>
      <c r="B33" s="240"/>
      <c r="C33" s="243"/>
      <c r="D33" s="159" t="s">
        <v>279</v>
      </c>
      <c r="E33" s="160">
        <f>[4]Finals!K14</f>
        <v>10.5</v>
      </c>
      <c r="F33" s="160">
        <f>[4]Finals!Q14</f>
        <v>8.9</v>
      </c>
      <c r="G33" s="160"/>
      <c r="H33" s="160"/>
      <c r="I33" s="160"/>
      <c r="J33" s="160"/>
      <c r="K33" s="160"/>
      <c r="L33" s="160"/>
      <c r="M33" s="160"/>
      <c r="N33" s="249"/>
      <c r="O33" s="246"/>
    </row>
    <row r="34" spans="1:15" ht="12.75" customHeight="1" x14ac:dyDescent="0.25">
      <c r="A34" s="237"/>
      <c r="B34" s="240"/>
      <c r="C34" s="243"/>
      <c r="D34" s="159" t="s">
        <v>280</v>
      </c>
      <c r="E34" s="160">
        <f>[4]Finals!L14</f>
        <v>5.9</v>
      </c>
      <c r="F34" s="160">
        <f>[4]Finals!R14</f>
        <v>8.1999999999999993</v>
      </c>
      <c r="G34" s="160"/>
      <c r="H34" s="160"/>
      <c r="I34" s="160"/>
      <c r="J34" s="160"/>
      <c r="K34" s="160"/>
      <c r="L34" s="160"/>
      <c r="M34" s="160"/>
      <c r="N34" s="249"/>
      <c r="O34" s="246"/>
    </row>
    <row r="35" spans="1:15" ht="12.75" customHeight="1" x14ac:dyDescent="0.25">
      <c r="A35" s="238"/>
      <c r="B35" s="241"/>
      <c r="C35" s="244"/>
      <c r="D35" s="161" t="s">
        <v>281</v>
      </c>
      <c r="E35" s="162"/>
      <c r="F35" s="162"/>
      <c r="G35" s="162"/>
      <c r="H35" s="162"/>
      <c r="I35" s="162"/>
      <c r="J35" s="162"/>
      <c r="K35" s="162"/>
      <c r="L35" s="162"/>
      <c r="M35" s="162"/>
      <c r="N35" s="250"/>
      <c r="O35" s="247"/>
    </row>
    <row r="36" spans="1:15" ht="6.75" customHeight="1" x14ac:dyDescent="0.4">
      <c r="A36" s="163"/>
      <c r="C36" s="168"/>
      <c r="N36" s="167"/>
      <c r="O36" s="166"/>
    </row>
    <row r="37" spans="1:15" ht="18" customHeight="1" x14ac:dyDescent="0.3">
      <c r="A37" s="236" t="s">
        <v>285</v>
      </c>
      <c r="B37" s="239" t="str">
        <f>[4]Finals!G16</f>
        <v>Ilze LINBERGA</v>
      </c>
      <c r="C37" s="242" t="s">
        <v>156</v>
      </c>
      <c r="D37" s="156"/>
      <c r="E37" s="157">
        <f>SUM(E38:E43)</f>
        <v>44.3</v>
      </c>
      <c r="F37" s="157">
        <f t="shared" ref="F37:M37" si="4">SUM(F38:F43)+E37</f>
        <v>90.8</v>
      </c>
      <c r="G37" s="157">
        <f t="shared" si="4"/>
        <v>107.3</v>
      </c>
      <c r="H37" s="157">
        <f t="shared" si="4"/>
        <v>126.9</v>
      </c>
      <c r="I37" s="157">
        <f t="shared" si="4"/>
        <v>126.9</v>
      </c>
      <c r="J37" s="157">
        <f t="shared" si="4"/>
        <v>126.9</v>
      </c>
      <c r="K37" s="157">
        <f t="shared" si="4"/>
        <v>126.9</v>
      </c>
      <c r="L37" s="157">
        <f t="shared" si="4"/>
        <v>126.9</v>
      </c>
      <c r="M37" s="157">
        <f t="shared" si="4"/>
        <v>126.9</v>
      </c>
      <c r="N37" s="248">
        <f>RANK(M37,($M$5,$M$13,$M$21,$M$29,$M$37,$M$45,$M$53,$M$61),0)</f>
        <v>7</v>
      </c>
      <c r="O37" s="245">
        <f>MAX($M$5,$M$13,$M$21,$M$29,$M$37,$M$45,$M$53,$M$61)-M37</f>
        <v>107.39999999999998</v>
      </c>
    </row>
    <row r="38" spans="1:15" ht="12.75" customHeight="1" x14ac:dyDescent="0.25">
      <c r="A38" s="237"/>
      <c r="B38" s="240"/>
      <c r="C38" s="243"/>
      <c r="D38" s="159" t="s">
        <v>276</v>
      </c>
      <c r="E38" s="160">
        <f>[4]Finals!H16</f>
        <v>8.6999999999999993</v>
      </c>
      <c r="F38" s="160">
        <f>[4]Finals!N16</f>
        <v>10.5</v>
      </c>
      <c r="G38" s="160">
        <f>[4]Finals!T16</f>
        <v>9.1</v>
      </c>
      <c r="H38" s="160">
        <f>[4]Finals!W16</f>
        <v>10</v>
      </c>
      <c r="I38" s="160">
        <f>[4]Finals!Z16</f>
        <v>0</v>
      </c>
      <c r="J38" s="160">
        <f>[4]Finals!AC16</f>
        <v>0</v>
      </c>
      <c r="K38" s="160">
        <f>[4]Finals!AF16</f>
        <v>0</v>
      </c>
      <c r="L38" s="160">
        <f>[4]Finals!AI16</f>
        <v>0</v>
      </c>
      <c r="M38" s="160">
        <f>[4]Finals!AL16</f>
        <v>0</v>
      </c>
      <c r="N38" s="249"/>
      <c r="O38" s="246"/>
    </row>
    <row r="39" spans="1:15" ht="12.75" customHeight="1" x14ac:dyDescent="0.25">
      <c r="A39" s="237"/>
      <c r="B39" s="240"/>
      <c r="C39" s="243"/>
      <c r="D39" s="159" t="s">
        <v>277</v>
      </c>
      <c r="E39" s="160">
        <f>[4]Finals!I16</f>
        <v>8.5</v>
      </c>
      <c r="F39" s="160">
        <f>[4]Finals!O16</f>
        <v>10.6</v>
      </c>
      <c r="G39" s="160">
        <f>[4]Finals!U16</f>
        <v>7.4</v>
      </c>
      <c r="H39" s="160">
        <f>[4]Finals!X16</f>
        <v>9.6</v>
      </c>
      <c r="I39" s="160">
        <f>[4]Finals!AA16</f>
        <v>0</v>
      </c>
      <c r="J39" s="160">
        <f>[4]Finals!AD16</f>
        <v>0</v>
      </c>
      <c r="K39" s="160">
        <f>[4]Finals!AG16</f>
        <v>0</v>
      </c>
      <c r="L39" s="160">
        <f>[4]Finals!AJ16</f>
        <v>0</v>
      </c>
      <c r="M39" s="160">
        <f>[4]Finals!AM16</f>
        <v>0</v>
      </c>
      <c r="N39" s="249"/>
      <c r="O39" s="246"/>
    </row>
    <row r="40" spans="1:15" ht="12.75" customHeight="1" x14ac:dyDescent="0.25">
      <c r="A40" s="237"/>
      <c r="B40" s="240"/>
      <c r="C40" s="243"/>
      <c r="D40" s="159" t="s">
        <v>278</v>
      </c>
      <c r="E40" s="160">
        <f>[4]Finals!J16</f>
        <v>8.6999999999999993</v>
      </c>
      <c r="F40" s="160">
        <f>[4]Finals!P16</f>
        <v>6.6</v>
      </c>
      <c r="G40" s="160"/>
      <c r="H40" s="160"/>
      <c r="I40" s="160"/>
      <c r="J40" s="160"/>
      <c r="K40" s="160"/>
      <c r="L40" s="160"/>
      <c r="M40" s="160"/>
      <c r="N40" s="249"/>
      <c r="O40" s="246"/>
    </row>
    <row r="41" spans="1:15" ht="12.75" customHeight="1" x14ac:dyDescent="0.25">
      <c r="A41" s="237"/>
      <c r="B41" s="240"/>
      <c r="C41" s="243"/>
      <c r="D41" s="159" t="s">
        <v>279</v>
      </c>
      <c r="E41" s="160">
        <f>[4]Finals!K16</f>
        <v>8.1999999999999993</v>
      </c>
      <c r="F41" s="160">
        <f>[4]Finals!Q16</f>
        <v>9.1</v>
      </c>
      <c r="G41" s="160"/>
      <c r="H41" s="160"/>
      <c r="I41" s="160"/>
      <c r="J41" s="160"/>
      <c r="K41" s="160"/>
      <c r="L41" s="160"/>
      <c r="M41" s="160"/>
      <c r="N41" s="249"/>
      <c r="O41" s="246"/>
    </row>
    <row r="42" spans="1:15" ht="12.75" customHeight="1" x14ac:dyDescent="0.25">
      <c r="A42" s="237"/>
      <c r="B42" s="240"/>
      <c r="C42" s="243"/>
      <c r="D42" s="159" t="s">
        <v>280</v>
      </c>
      <c r="E42" s="160">
        <f>[4]Finals!L16</f>
        <v>10.199999999999999</v>
      </c>
      <c r="F42" s="160">
        <f>[4]Finals!R16</f>
        <v>9.6999999999999993</v>
      </c>
      <c r="G42" s="160"/>
      <c r="H42" s="160"/>
      <c r="I42" s="160"/>
      <c r="J42" s="160"/>
      <c r="K42" s="160"/>
      <c r="L42" s="160"/>
      <c r="M42" s="160"/>
      <c r="N42" s="249"/>
      <c r="O42" s="246"/>
    </row>
    <row r="43" spans="1:15" ht="12.75" customHeight="1" x14ac:dyDescent="0.25">
      <c r="A43" s="238"/>
      <c r="B43" s="241"/>
      <c r="C43" s="244"/>
      <c r="D43" s="161" t="s">
        <v>281</v>
      </c>
      <c r="E43" s="162"/>
      <c r="F43" s="162"/>
      <c r="G43" s="162"/>
      <c r="H43" s="162"/>
      <c r="I43" s="162"/>
      <c r="J43" s="162"/>
      <c r="K43" s="162"/>
      <c r="L43" s="162"/>
      <c r="M43" s="162"/>
      <c r="N43" s="250"/>
      <c r="O43" s="247"/>
    </row>
    <row r="44" spans="1:15" ht="11.25" customHeight="1" x14ac:dyDescent="0.4">
      <c r="A44" s="163"/>
      <c r="B44" s="164"/>
      <c r="C44" s="165"/>
      <c r="E44" s="166"/>
      <c r="F44" s="166"/>
      <c r="G44" s="166"/>
      <c r="H44" s="166"/>
      <c r="I44" s="166"/>
      <c r="J44" s="166"/>
      <c r="K44" s="166"/>
      <c r="L44" s="166"/>
      <c r="M44" s="166"/>
      <c r="N44" s="167"/>
      <c r="O44" s="166"/>
    </row>
    <row r="45" spans="1:15" ht="18" customHeight="1" x14ac:dyDescent="0.3">
      <c r="A45" s="236" t="s">
        <v>286</v>
      </c>
      <c r="B45" s="239" t="str">
        <f>[4]Finals!G18</f>
        <v>Margita KANOPKA</v>
      </c>
      <c r="C45" s="242" t="s">
        <v>156</v>
      </c>
      <c r="D45" s="156"/>
      <c r="E45" s="157">
        <f>SUM(E46:E51)</f>
        <v>45.3</v>
      </c>
      <c r="F45" s="157">
        <f t="shared" ref="F45:M45" si="5">SUM(F46:F51)+E45</f>
        <v>91</v>
      </c>
      <c r="G45" s="157">
        <f t="shared" si="5"/>
        <v>111.3</v>
      </c>
      <c r="H45" s="157">
        <f t="shared" si="5"/>
        <v>132.6</v>
      </c>
      <c r="I45" s="157">
        <f t="shared" si="5"/>
        <v>150.5</v>
      </c>
      <c r="J45" s="157">
        <f t="shared" si="5"/>
        <v>170.8</v>
      </c>
      <c r="K45" s="157">
        <f t="shared" si="5"/>
        <v>189.4</v>
      </c>
      <c r="L45" s="157">
        <f t="shared" si="5"/>
        <v>189.4</v>
      </c>
      <c r="M45" s="157">
        <f t="shared" si="5"/>
        <v>189.4</v>
      </c>
      <c r="N45" s="248">
        <f>RANK(M45,($M$5,$M$13,$M$21,$M$29,$M$37,$M$45,$M$53,$M$61),0)</f>
        <v>4</v>
      </c>
      <c r="O45" s="245">
        <f>MAX($M$5,$M$13,$M$21,$M$29,$M$37,$M$45,$M$53,$M$61)-M45</f>
        <v>44.899999999999977</v>
      </c>
    </row>
    <row r="46" spans="1:15" ht="12.75" customHeight="1" x14ac:dyDescent="0.25">
      <c r="A46" s="237"/>
      <c r="B46" s="240"/>
      <c r="C46" s="243"/>
      <c r="D46" s="159" t="s">
        <v>276</v>
      </c>
      <c r="E46" s="160">
        <f>[4]Finals!H18</f>
        <v>9.8000000000000007</v>
      </c>
      <c r="F46" s="160">
        <f>[4]Finals!N18</f>
        <v>9.8000000000000007</v>
      </c>
      <c r="G46" s="160">
        <f>[4]Finals!T18</f>
        <v>10.3</v>
      </c>
      <c r="H46" s="160">
        <f>[4]Finals!W18</f>
        <v>10.4</v>
      </c>
      <c r="I46" s="160">
        <f>[4]Finals!Z18</f>
        <v>8.6</v>
      </c>
      <c r="J46" s="160">
        <f>[4]Finals!AC18</f>
        <v>10.4</v>
      </c>
      <c r="K46" s="160">
        <f>[4]Finals!AF18</f>
        <v>9.6</v>
      </c>
      <c r="L46" s="160">
        <f>[4]Finals!AI18</f>
        <v>0</v>
      </c>
      <c r="M46" s="160">
        <f>[4]Finals!AL18</f>
        <v>0</v>
      </c>
      <c r="N46" s="249"/>
      <c r="O46" s="246"/>
    </row>
    <row r="47" spans="1:15" ht="12.75" customHeight="1" x14ac:dyDescent="0.25">
      <c r="A47" s="237"/>
      <c r="B47" s="240"/>
      <c r="C47" s="243"/>
      <c r="D47" s="159" t="s">
        <v>277</v>
      </c>
      <c r="E47" s="160">
        <f>[4]Finals!I18</f>
        <v>8.5</v>
      </c>
      <c r="F47" s="160">
        <f>[4]Finals!O18</f>
        <v>9.6999999999999993</v>
      </c>
      <c r="G47" s="160">
        <f>[4]Finals!U18</f>
        <v>10</v>
      </c>
      <c r="H47" s="160">
        <f>[4]Finals!X18</f>
        <v>10.9</v>
      </c>
      <c r="I47" s="160">
        <f>[4]Finals!AA18</f>
        <v>9.3000000000000007</v>
      </c>
      <c r="J47" s="160">
        <f>[4]Finals!AD18</f>
        <v>9.9</v>
      </c>
      <c r="K47" s="160">
        <f>[4]Finals!AG18</f>
        <v>9</v>
      </c>
      <c r="L47" s="160">
        <f>[4]Finals!AJ18</f>
        <v>0</v>
      </c>
      <c r="M47" s="160">
        <f>[4]Finals!AM18</f>
        <v>0</v>
      </c>
      <c r="N47" s="249"/>
      <c r="O47" s="246"/>
    </row>
    <row r="48" spans="1:15" ht="12.75" customHeight="1" x14ac:dyDescent="0.25">
      <c r="A48" s="237"/>
      <c r="B48" s="240"/>
      <c r="C48" s="243"/>
      <c r="D48" s="159" t="s">
        <v>278</v>
      </c>
      <c r="E48" s="160">
        <f>[4]Finals!J18</f>
        <v>7.4</v>
      </c>
      <c r="F48" s="160">
        <f>[4]Finals!P18</f>
        <v>8.1</v>
      </c>
      <c r="G48" s="160"/>
      <c r="H48" s="160"/>
      <c r="I48" s="160"/>
      <c r="J48" s="160"/>
      <c r="K48" s="160"/>
      <c r="L48" s="160"/>
      <c r="M48" s="160"/>
      <c r="N48" s="249"/>
      <c r="O48" s="246"/>
    </row>
    <row r="49" spans="1:15" ht="12.75" customHeight="1" x14ac:dyDescent="0.25">
      <c r="A49" s="237"/>
      <c r="B49" s="240"/>
      <c r="C49" s="243"/>
      <c r="D49" s="159" t="s">
        <v>279</v>
      </c>
      <c r="E49" s="160">
        <f>[4]Finals!K18</f>
        <v>9.4</v>
      </c>
      <c r="F49" s="160">
        <f>[4]Finals!Q18</f>
        <v>9.6</v>
      </c>
      <c r="G49" s="160"/>
      <c r="H49" s="160"/>
      <c r="I49" s="160"/>
      <c r="J49" s="160"/>
      <c r="K49" s="160"/>
      <c r="L49" s="160"/>
      <c r="M49" s="160"/>
      <c r="N49" s="249"/>
      <c r="O49" s="246"/>
    </row>
    <row r="50" spans="1:15" ht="12.75" customHeight="1" x14ac:dyDescent="0.25">
      <c r="A50" s="237"/>
      <c r="B50" s="240"/>
      <c r="C50" s="243"/>
      <c r="D50" s="159" t="s">
        <v>280</v>
      </c>
      <c r="E50" s="160">
        <f>[4]Finals!L18</f>
        <v>10.199999999999999</v>
      </c>
      <c r="F50" s="160">
        <f>[4]Finals!R18</f>
        <v>8.5</v>
      </c>
      <c r="G50" s="160"/>
      <c r="H50" s="160"/>
      <c r="I50" s="160"/>
      <c r="J50" s="160"/>
      <c r="K50" s="160"/>
      <c r="L50" s="160"/>
      <c r="M50" s="160"/>
      <c r="N50" s="249"/>
      <c r="O50" s="246"/>
    </row>
    <row r="51" spans="1:15" ht="12.75" customHeight="1" x14ac:dyDescent="0.25">
      <c r="A51" s="238"/>
      <c r="B51" s="241"/>
      <c r="C51" s="244"/>
      <c r="D51" s="161" t="s">
        <v>281</v>
      </c>
      <c r="E51" s="162"/>
      <c r="F51" s="162"/>
      <c r="G51" s="162"/>
      <c r="H51" s="162"/>
      <c r="I51" s="162"/>
      <c r="J51" s="162"/>
      <c r="K51" s="162"/>
      <c r="L51" s="162"/>
      <c r="M51" s="162"/>
      <c r="N51" s="250"/>
      <c r="O51" s="247"/>
    </row>
    <row r="52" spans="1:15" ht="10.5" customHeight="1" x14ac:dyDescent="0.4">
      <c r="A52" s="163"/>
      <c r="N52" s="167"/>
      <c r="O52" s="166"/>
    </row>
    <row r="53" spans="1:15" ht="22.5" customHeight="1" x14ac:dyDescent="0.3">
      <c r="A53" s="236" t="s">
        <v>287</v>
      </c>
      <c r="B53" s="239" t="str">
        <f>[4]Finals!G20</f>
        <v>Alise DVARIŠĶE</v>
      </c>
      <c r="C53" s="242" t="s">
        <v>156</v>
      </c>
      <c r="D53" s="156"/>
      <c r="E53" s="157">
        <f>SUM(E54:E59)</f>
        <v>47.000000000000007</v>
      </c>
      <c r="F53" s="157">
        <f t="shared" ref="F53:M53" si="6">SUM(F54:F59)+E53</f>
        <v>97.200000000000017</v>
      </c>
      <c r="G53" s="157">
        <f t="shared" si="6"/>
        <v>115.50000000000001</v>
      </c>
      <c r="H53" s="157">
        <f t="shared" si="6"/>
        <v>133.30000000000001</v>
      </c>
      <c r="I53" s="157">
        <f t="shared" si="6"/>
        <v>153</v>
      </c>
      <c r="J53" s="157">
        <f t="shared" si="6"/>
        <v>172.5</v>
      </c>
      <c r="K53" s="157">
        <f t="shared" si="6"/>
        <v>192.7</v>
      </c>
      <c r="L53" s="157">
        <f t="shared" si="6"/>
        <v>210.39999999999998</v>
      </c>
      <c r="M53" s="157">
        <f t="shared" si="6"/>
        <v>210.39999999999998</v>
      </c>
      <c r="N53" s="248">
        <f>RANK(M53,($M$5,$M$13,$M$21,$M$29,$M$37,$M$45,$M$53,$M$61),0)</f>
        <v>3</v>
      </c>
      <c r="O53" s="245">
        <f>MAX($M$5,$M$13,$M$21,$M$29,$M$37,$M$45,$M$53,$M$61)-M53</f>
        <v>23.900000000000006</v>
      </c>
    </row>
    <row r="54" spans="1:15" ht="12.75" customHeight="1" x14ac:dyDescent="0.25">
      <c r="A54" s="237"/>
      <c r="B54" s="240"/>
      <c r="C54" s="243"/>
      <c r="D54" s="159" t="s">
        <v>276</v>
      </c>
      <c r="E54" s="160">
        <f>[4]Finals!H20</f>
        <v>9.9</v>
      </c>
      <c r="F54" s="160">
        <f>[4]Finals!N20</f>
        <v>10.5</v>
      </c>
      <c r="G54" s="160">
        <f>[4]Finals!T20</f>
        <v>9.3000000000000007</v>
      </c>
      <c r="H54" s="160">
        <f>[4]Finals!W20</f>
        <v>8.1999999999999993</v>
      </c>
      <c r="I54" s="160">
        <f>[4]Finals!Z20</f>
        <v>10.6</v>
      </c>
      <c r="J54" s="160">
        <f>[4]Finals!AC20</f>
        <v>9.1999999999999993</v>
      </c>
      <c r="K54" s="160">
        <f>[4]Finals!AF20</f>
        <v>10.5</v>
      </c>
      <c r="L54" s="160">
        <f>[4]Finals!AI20</f>
        <v>8.6999999999999993</v>
      </c>
      <c r="M54" s="160">
        <f>[4]Finals!AL20</f>
        <v>0</v>
      </c>
      <c r="N54" s="249"/>
      <c r="O54" s="246"/>
    </row>
    <row r="55" spans="1:15" ht="12.75" customHeight="1" x14ac:dyDescent="0.25">
      <c r="A55" s="237"/>
      <c r="B55" s="240"/>
      <c r="C55" s="243"/>
      <c r="D55" s="159" t="s">
        <v>277</v>
      </c>
      <c r="E55" s="160">
        <f>[4]Finals!I20</f>
        <v>10.3</v>
      </c>
      <c r="F55" s="160">
        <f>[4]Finals!O20</f>
        <v>10.3</v>
      </c>
      <c r="G55" s="160">
        <f>[4]Finals!U20</f>
        <v>9</v>
      </c>
      <c r="H55" s="160">
        <f>[4]Finals!X20</f>
        <v>9.6</v>
      </c>
      <c r="I55" s="160">
        <f>[4]Finals!AA20</f>
        <v>9.1</v>
      </c>
      <c r="J55" s="160">
        <f>[4]Finals!AD20</f>
        <v>10.3</v>
      </c>
      <c r="K55" s="160">
        <f>[4]Finals!AG20</f>
        <v>9.6999999999999993</v>
      </c>
      <c r="L55" s="160">
        <f>[4]Finals!AJ20</f>
        <v>9</v>
      </c>
      <c r="M55" s="160">
        <f>[4]Finals!AM20</f>
        <v>0</v>
      </c>
      <c r="N55" s="249"/>
      <c r="O55" s="246"/>
    </row>
    <row r="56" spans="1:15" ht="12.75" customHeight="1" x14ac:dyDescent="0.25">
      <c r="A56" s="237"/>
      <c r="B56" s="240"/>
      <c r="C56" s="243"/>
      <c r="D56" s="159" t="s">
        <v>278</v>
      </c>
      <c r="E56" s="160">
        <f>[4]Finals!J20</f>
        <v>9.6999999999999993</v>
      </c>
      <c r="F56" s="160">
        <f>[4]Finals!P20</f>
        <v>9.3000000000000007</v>
      </c>
      <c r="G56" s="160"/>
      <c r="H56" s="160"/>
      <c r="I56" s="160"/>
      <c r="J56" s="160"/>
      <c r="K56" s="160"/>
      <c r="L56" s="160"/>
      <c r="M56" s="160"/>
      <c r="N56" s="249"/>
      <c r="O56" s="246"/>
    </row>
    <row r="57" spans="1:15" ht="12.75" customHeight="1" x14ac:dyDescent="0.25">
      <c r="A57" s="237"/>
      <c r="B57" s="240"/>
      <c r="C57" s="243"/>
      <c r="D57" s="159" t="s">
        <v>279</v>
      </c>
      <c r="E57" s="160">
        <f>[4]Finals!K20</f>
        <v>9.4</v>
      </c>
      <c r="F57" s="160">
        <f>[4]Finals!Q20</f>
        <v>10</v>
      </c>
      <c r="G57" s="160"/>
      <c r="H57" s="160"/>
      <c r="I57" s="160"/>
      <c r="J57" s="160"/>
      <c r="K57" s="160"/>
      <c r="L57" s="160"/>
      <c r="M57" s="160"/>
      <c r="N57" s="249"/>
      <c r="O57" s="246"/>
    </row>
    <row r="58" spans="1:15" ht="12.75" customHeight="1" x14ac:dyDescent="0.25">
      <c r="A58" s="237"/>
      <c r="B58" s="240"/>
      <c r="C58" s="243"/>
      <c r="D58" s="159" t="s">
        <v>280</v>
      </c>
      <c r="E58" s="160">
        <f>[4]Finals!L20</f>
        <v>7.7</v>
      </c>
      <c r="F58" s="160">
        <f>[4]Finals!R20</f>
        <v>10.1</v>
      </c>
      <c r="G58" s="160"/>
      <c r="H58" s="160"/>
      <c r="I58" s="160"/>
      <c r="J58" s="160"/>
      <c r="K58" s="160"/>
      <c r="L58" s="160"/>
      <c r="M58" s="160"/>
      <c r="N58" s="249"/>
      <c r="O58" s="246"/>
    </row>
    <row r="59" spans="1:15" ht="12.75" customHeight="1" x14ac:dyDescent="0.25">
      <c r="A59" s="238"/>
      <c r="B59" s="241"/>
      <c r="C59" s="244"/>
      <c r="D59" s="161" t="s">
        <v>281</v>
      </c>
      <c r="E59" s="162"/>
      <c r="F59" s="162"/>
      <c r="G59" s="162"/>
      <c r="H59" s="162"/>
      <c r="I59" s="162"/>
      <c r="J59" s="162"/>
      <c r="K59" s="162"/>
      <c r="L59" s="162"/>
      <c r="M59" s="162"/>
      <c r="N59" s="250"/>
      <c r="O59" s="247"/>
    </row>
    <row r="60" spans="1:15" ht="9.75" customHeight="1" x14ac:dyDescent="0.4">
      <c r="A60" s="163"/>
      <c r="B60" s="164"/>
      <c r="C60" s="164"/>
      <c r="E60" s="166"/>
      <c r="F60" s="166"/>
      <c r="G60" s="166"/>
      <c r="H60" s="166"/>
      <c r="I60" s="166"/>
      <c r="J60" s="166"/>
      <c r="K60" s="166"/>
      <c r="L60" s="166"/>
      <c r="M60" s="166"/>
      <c r="N60" s="167"/>
      <c r="O60" s="166"/>
    </row>
    <row r="61" spans="1:15" ht="18.75" customHeight="1" x14ac:dyDescent="0.3">
      <c r="A61" s="236" t="s">
        <v>288</v>
      </c>
      <c r="B61" s="239" t="str">
        <f>[4]Finals!G22</f>
        <v>Agate RAŠMANE</v>
      </c>
      <c r="C61" s="242" t="s">
        <v>153</v>
      </c>
      <c r="D61" s="156"/>
      <c r="E61" s="157">
        <f>SUM(E62:E67)</f>
        <v>48.5</v>
      </c>
      <c r="F61" s="157">
        <f t="shared" ref="F61:M61" si="7">SUM(F62:F67)+E61</f>
        <v>97.6</v>
      </c>
      <c r="G61" s="157">
        <f t="shared" si="7"/>
        <v>117.5</v>
      </c>
      <c r="H61" s="157">
        <f t="shared" si="7"/>
        <v>136.6</v>
      </c>
      <c r="I61" s="157">
        <f t="shared" si="7"/>
        <v>156.1</v>
      </c>
      <c r="J61" s="157">
        <f t="shared" si="7"/>
        <v>175.6</v>
      </c>
      <c r="K61" s="157">
        <f t="shared" si="7"/>
        <v>195.7</v>
      </c>
      <c r="L61" s="157">
        <f t="shared" si="7"/>
        <v>215.1</v>
      </c>
      <c r="M61" s="157">
        <f t="shared" si="7"/>
        <v>234.29999999999998</v>
      </c>
      <c r="N61" s="248">
        <f>RANK(M61,($M$5,$M$13,$M$21,$M$29,$M$37,$M$45,$M$53,$M$61),0)</f>
        <v>1</v>
      </c>
      <c r="O61" s="245">
        <f>MAX($M$5,$M$13,$M$21,$M$29,$M$37,$M$45,$M$53,$M$61)-M61</f>
        <v>0</v>
      </c>
    </row>
    <row r="62" spans="1:15" ht="12.75" customHeight="1" x14ac:dyDescent="0.25">
      <c r="A62" s="237"/>
      <c r="B62" s="240"/>
      <c r="C62" s="243"/>
      <c r="D62" s="159" t="s">
        <v>276</v>
      </c>
      <c r="E62" s="160">
        <f>[4]Finals!H22</f>
        <v>10.1</v>
      </c>
      <c r="F62" s="160">
        <f>[4]Finals!N22</f>
        <v>9.1</v>
      </c>
      <c r="G62" s="160">
        <f>[4]Finals!T22</f>
        <v>10.1</v>
      </c>
      <c r="H62" s="160">
        <f>[4]Finals!W22</f>
        <v>9.6999999999999993</v>
      </c>
      <c r="I62" s="160">
        <f>[4]Finals!Z22</f>
        <v>9.6</v>
      </c>
      <c r="J62" s="160">
        <f>[4]Finals!AC22</f>
        <v>9.3000000000000007</v>
      </c>
      <c r="K62" s="160">
        <f>[4]Finals!AF22</f>
        <v>10.1</v>
      </c>
      <c r="L62" s="160">
        <f>[4]Finals!AI22</f>
        <v>10.3</v>
      </c>
      <c r="M62" s="160">
        <f>[4]Finals!AL22</f>
        <v>9.5</v>
      </c>
      <c r="N62" s="249"/>
      <c r="O62" s="246"/>
    </row>
    <row r="63" spans="1:15" ht="12.75" customHeight="1" x14ac:dyDescent="0.25">
      <c r="A63" s="237"/>
      <c r="B63" s="240"/>
      <c r="C63" s="243"/>
      <c r="D63" s="159" t="s">
        <v>277</v>
      </c>
      <c r="E63" s="160">
        <f>[4]Finals!I22</f>
        <v>9.8000000000000007</v>
      </c>
      <c r="F63" s="160">
        <f>[4]Finals!O22</f>
        <v>9.6999999999999993</v>
      </c>
      <c r="G63" s="160">
        <f>[4]Finals!U22</f>
        <v>9.8000000000000007</v>
      </c>
      <c r="H63" s="160">
        <f>[4]Finals!X22</f>
        <v>9.4</v>
      </c>
      <c r="I63" s="160">
        <f>[4]Finals!AA22</f>
        <v>9.9</v>
      </c>
      <c r="J63" s="160">
        <f>[4]Finals!AD22</f>
        <v>10.199999999999999</v>
      </c>
      <c r="K63" s="160">
        <f>[4]Finals!AG22</f>
        <v>10</v>
      </c>
      <c r="L63" s="160">
        <f>[4]Finals!AJ22</f>
        <v>9.1</v>
      </c>
      <c r="M63" s="160">
        <f>[4]Finals!AM22</f>
        <v>9.6999999999999993</v>
      </c>
      <c r="N63" s="249"/>
      <c r="O63" s="246"/>
    </row>
    <row r="64" spans="1:15" ht="12.75" customHeight="1" x14ac:dyDescent="0.25">
      <c r="A64" s="237"/>
      <c r="B64" s="240"/>
      <c r="C64" s="243"/>
      <c r="D64" s="159" t="s">
        <v>278</v>
      </c>
      <c r="E64" s="160">
        <f>[4]Finals!J22</f>
        <v>9.4</v>
      </c>
      <c r="F64" s="160">
        <f>[4]Finals!P22</f>
        <v>9.6999999999999993</v>
      </c>
      <c r="G64" s="160"/>
      <c r="H64" s="160"/>
      <c r="I64" s="160"/>
      <c r="J64" s="160"/>
      <c r="K64" s="160"/>
      <c r="L64" s="160"/>
      <c r="M64" s="160"/>
      <c r="N64" s="249"/>
      <c r="O64" s="246"/>
    </row>
    <row r="65" spans="1:15" ht="12.75" customHeight="1" x14ac:dyDescent="0.25">
      <c r="A65" s="237"/>
      <c r="B65" s="240"/>
      <c r="C65" s="243"/>
      <c r="D65" s="159" t="s">
        <v>279</v>
      </c>
      <c r="E65" s="160">
        <f>[4]Finals!K22</f>
        <v>9.4</v>
      </c>
      <c r="F65" s="160">
        <f>[4]Finals!Q22</f>
        <v>10.4</v>
      </c>
      <c r="G65" s="160"/>
      <c r="H65" s="160"/>
      <c r="I65" s="160"/>
      <c r="J65" s="160"/>
      <c r="K65" s="160"/>
      <c r="L65" s="160"/>
      <c r="M65" s="160"/>
      <c r="N65" s="249"/>
      <c r="O65" s="246"/>
    </row>
    <row r="66" spans="1:15" ht="12.75" customHeight="1" x14ac:dyDescent="0.25">
      <c r="A66" s="237"/>
      <c r="B66" s="240"/>
      <c r="C66" s="243"/>
      <c r="D66" s="159" t="s">
        <v>280</v>
      </c>
      <c r="E66" s="160">
        <f>[4]Finals!L22</f>
        <v>9.8000000000000007</v>
      </c>
      <c r="F66" s="160">
        <f>[4]Finals!R22</f>
        <v>10.199999999999999</v>
      </c>
      <c r="G66" s="160"/>
      <c r="H66" s="160"/>
      <c r="I66" s="160"/>
      <c r="J66" s="160"/>
      <c r="K66" s="160"/>
      <c r="L66" s="160"/>
      <c r="M66" s="160"/>
      <c r="N66" s="249"/>
      <c r="O66" s="246"/>
    </row>
    <row r="67" spans="1:15" ht="12.75" customHeight="1" x14ac:dyDescent="0.25">
      <c r="A67" s="238"/>
      <c r="B67" s="241"/>
      <c r="C67" s="244"/>
      <c r="D67" s="161" t="s">
        <v>281</v>
      </c>
      <c r="E67" s="162"/>
      <c r="F67" s="162"/>
      <c r="G67" s="162"/>
      <c r="H67" s="162"/>
      <c r="I67" s="162"/>
      <c r="J67" s="162"/>
      <c r="K67" s="162"/>
      <c r="L67" s="162"/>
      <c r="M67" s="162"/>
      <c r="N67" s="250"/>
      <c r="O67" s="247"/>
    </row>
    <row r="68" spans="1:15" ht="17.399999999999999" x14ac:dyDescent="0.3">
      <c r="A68" s="169"/>
    </row>
  </sheetData>
  <mergeCells count="42">
    <mergeCell ref="A53:A59"/>
    <mergeCell ref="B53:B59"/>
    <mergeCell ref="C53:C59"/>
    <mergeCell ref="N53:N59"/>
    <mergeCell ref="O53:O59"/>
    <mergeCell ref="A61:A67"/>
    <mergeCell ref="B61:B67"/>
    <mergeCell ref="C61:C67"/>
    <mergeCell ref="N61:N67"/>
    <mergeCell ref="O61:O67"/>
    <mergeCell ref="A37:A43"/>
    <mergeCell ref="B37:B43"/>
    <mergeCell ref="C37:C43"/>
    <mergeCell ref="N37:N43"/>
    <mergeCell ref="O37:O43"/>
    <mergeCell ref="A45:A51"/>
    <mergeCell ref="B45:B51"/>
    <mergeCell ref="C45:C51"/>
    <mergeCell ref="N45:N51"/>
    <mergeCell ref="O45:O51"/>
    <mergeCell ref="A21:A27"/>
    <mergeCell ref="B21:B27"/>
    <mergeCell ref="C21:C27"/>
    <mergeCell ref="N21:N27"/>
    <mergeCell ref="O21:O27"/>
    <mergeCell ref="A29:A35"/>
    <mergeCell ref="B29:B35"/>
    <mergeCell ref="C29:C35"/>
    <mergeCell ref="N29:N35"/>
    <mergeCell ref="O29:O35"/>
    <mergeCell ref="O5:O11"/>
    <mergeCell ref="A13:A19"/>
    <mergeCell ref="B13:B19"/>
    <mergeCell ref="C13:C19"/>
    <mergeCell ref="N13:N19"/>
    <mergeCell ref="O13:O19"/>
    <mergeCell ref="N5:N11"/>
    <mergeCell ref="E4:F4"/>
    <mergeCell ref="G4:M4"/>
    <mergeCell ref="A5:A11"/>
    <mergeCell ref="B5:B11"/>
    <mergeCell ref="C5:C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276C-F1D7-4078-9E22-C3FABFFBDDE4}">
  <dimension ref="A1:O68"/>
  <sheetViews>
    <sheetView topLeftCell="A3" zoomScale="80" zoomScaleNormal="80" workbookViewId="0">
      <selection activeCell="B28" sqref="B28"/>
    </sheetView>
  </sheetViews>
  <sheetFormatPr defaultRowHeight="14.4" x14ac:dyDescent="0.3"/>
  <cols>
    <col min="2" max="2" width="29.5546875" customWidth="1"/>
    <col min="3" max="3" width="13.44140625" hidden="1" customWidth="1"/>
  </cols>
  <sheetData>
    <row r="1" spans="1:15" ht="21" x14ac:dyDescent="0.3">
      <c r="A1" s="199"/>
      <c r="B1" s="199"/>
      <c r="C1" s="199"/>
      <c r="D1" s="221" t="s">
        <v>19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5" ht="15" x14ac:dyDescent="0.3">
      <c r="A2" s="199"/>
      <c r="B2" s="199"/>
      <c r="C2" s="199"/>
      <c r="D2" s="218" t="s">
        <v>296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5" ht="21" x14ac:dyDescent="0.4">
      <c r="A3" s="200"/>
      <c r="B3" s="222" t="s">
        <v>289</v>
      </c>
      <c r="C3" s="199"/>
      <c r="D3" s="199"/>
      <c r="E3" s="199"/>
      <c r="F3" s="201" t="s">
        <v>270</v>
      </c>
      <c r="G3" s="199"/>
      <c r="H3" s="199"/>
      <c r="I3" s="199"/>
      <c r="J3" s="199"/>
      <c r="K3" s="199"/>
      <c r="L3" s="199"/>
      <c r="M3" s="199"/>
      <c r="N3" s="199"/>
      <c r="O3" s="199"/>
    </row>
    <row r="4" spans="1:15" ht="27" x14ac:dyDescent="0.3">
      <c r="A4" s="202" t="s">
        <v>271</v>
      </c>
      <c r="B4" s="203" t="s">
        <v>149</v>
      </c>
      <c r="C4" s="223" t="s">
        <v>3</v>
      </c>
      <c r="D4" s="224"/>
      <c r="E4" s="233" t="s">
        <v>272</v>
      </c>
      <c r="F4" s="234"/>
      <c r="G4" s="233" t="s">
        <v>273</v>
      </c>
      <c r="H4" s="234"/>
      <c r="I4" s="234"/>
      <c r="J4" s="234"/>
      <c r="K4" s="234"/>
      <c r="L4" s="234"/>
      <c r="M4" s="235"/>
      <c r="N4" s="204" t="s">
        <v>0</v>
      </c>
      <c r="O4" s="205" t="s">
        <v>274</v>
      </c>
    </row>
    <row r="5" spans="1:15" ht="15.6" x14ac:dyDescent="0.3">
      <c r="A5" s="236" t="s">
        <v>275</v>
      </c>
      <c r="B5" s="239" t="s">
        <v>242</v>
      </c>
      <c r="C5" s="242" t="s">
        <v>153</v>
      </c>
      <c r="D5" s="206"/>
      <c r="E5" s="207">
        <v>50.3</v>
      </c>
      <c r="F5" s="207">
        <v>97.8</v>
      </c>
      <c r="G5" s="207">
        <v>117.3</v>
      </c>
      <c r="H5" s="207">
        <v>136.1</v>
      </c>
      <c r="I5" s="207">
        <v>156.4</v>
      </c>
      <c r="J5" s="207">
        <v>175.1</v>
      </c>
      <c r="K5" s="207">
        <v>175.1</v>
      </c>
      <c r="L5" s="207">
        <v>175.1</v>
      </c>
      <c r="M5" s="208">
        <v>175.1</v>
      </c>
      <c r="N5" s="248">
        <v>5</v>
      </c>
      <c r="O5" s="245">
        <v>66.80000000000004</v>
      </c>
    </row>
    <row r="6" spans="1:15" x14ac:dyDescent="0.3">
      <c r="A6" s="237"/>
      <c r="B6" s="240"/>
      <c r="C6" s="243"/>
      <c r="D6" s="209" t="s">
        <v>276</v>
      </c>
      <c r="E6" s="217">
        <v>10.1</v>
      </c>
      <c r="F6" s="217">
        <v>10.1</v>
      </c>
      <c r="G6" s="217">
        <v>10.3</v>
      </c>
      <c r="H6" s="217">
        <v>9.6</v>
      </c>
      <c r="I6" s="217">
        <v>9.9</v>
      </c>
      <c r="J6" s="217">
        <v>8.6999999999999993</v>
      </c>
      <c r="K6" s="217">
        <v>0</v>
      </c>
      <c r="L6" s="217">
        <v>0</v>
      </c>
      <c r="M6" s="217">
        <v>0</v>
      </c>
      <c r="N6" s="249"/>
      <c r="O6" s="246"/>
    </row>
    <row r="7" spans="1:15" x14ac:dyDescent="0.3">
      <c r="A7" s="237"/>
      <c r="B7" s="240"/>
      <c r="C7" s="243"/>
      <c r="D7" s="209" t="s">
        <v>277</v>
      </c>
      <c r="E7" s="217">
        <v>9.1</v>
      </c>
      <c r="F7" s="217">
        <v>9.6999999999999993</v>
      </c>
      <c r="G7" s="217">
        <v>9.1999999999999993</v>
      </c>
      <c r="H7" s="217">
        <v>9.1999999999999993</v>
      </c>
      <c r="I7" s="217">
        <v>10.4</v>
      </c>
      <c r="J7" s="217">
        <v>10</v>
      </c>
      <c r="K7" s="217">
        <v>0</v>
      </c>
      <c r="L7" s="217">
        <v>0</v>
      </c>
      <c r="M7" s="217">
        <v>0</v>
      </c>
      <c r="N7" s="249"/>
      <c r="O7" s="246"/>
    </row>
    <row r="8" spans="1:15" x14ac:dyDescent="0.3">
      <c r="A8" s="237"/>
      <c r="B8" s="240"/>
      <c r="C8" s="243"/>
      <c r="D8" s="209" t="s">
        <v>278</v>
      </c>
      <c r="E8" s="217">
        <v>10.1</v>
      </c>
      <c r="F8" s="217">
        <v>8.6999999999999993</v>
      </c>
      <c r="G8" s="217"/>
      <c r="H8" s="217"/>
      <c r="I8" s="217"/>
      <c r="J8" s="217"/>
      <c r="K8" s="217"/>
      <c r="L8" s="217"/>
      <c r="M8" s="217"/>
      <c r="N8" s="249"/>
      <c r="O8" s="246"/>
    </row>
    <row r="9" spans="1:15" x14ac:dyDescent="0.3">
      <c r="A9" s="237"/>
      <c r="B9" s="240"/>
      <c r="C9" s="243"/>
      <c r="D9" s="209" t="s">
        <v>279</v>
      </c>
      <c r="E9" s="217">
        <v>10.7</v>
      </c>
      <c r="F9" s="217">
        <v>9.9</v>
      </c>
      <c r="G9" s="217"/>
      <c r="H9" s="217"/>
      <c r="I9" s="217"/>
      <c r="J9" s="217"/>
      <c r="K9" s="217"/>
      <c r="L9" s="217"/>
      <c r="M9" s="217"/>
      <c r="N9" s="249"/>
      <c r="O9" s="246"/>
    </row>
    <row r="10" spans="1:15" x14ac:dyDescent="0.3">
      <c r="A10" s="237"/>
      <c r="B10" s="240"/>
      <c r="C10" s="243"/>
      <c r="D10" s="209" t="s">
        <v>280</v>
      </c>
      <c r="E10" s="217">
        <v>10.3</v>
      </c>
      <c r="F10" s="217">
        <v>9.1</v>
      </c>
      <c r="G10" s="217"/>
      <c r="H10" s="217"/>
      <c r="I10" s="217"/>
      <c r="J10" s="217"/>
      <c r="K10" s="217"/>
      <c r="L10" s="217"/>
      <c r="M10" s="217"/>
      <c r="N10" s="249"/>
      <c r="O10" s="246"/>
    </row>
    <row r="11" spans="1:15" x14ac:dyDescent="0.3">
      <c r="A11" s="238"/>
      <c r="B11" s="241"/>
      <c r="C11" s="244"/>
      <c r="D11" s="210" t="s">
        <v>281</v>
      </c>
      <c r="E11" s="211"/>
      <c r="F11" s="211"/>
      <c r="G11" s="211"/>
      <c r="H11" s="211"/>
      <c r="I11" s="211"/>
      <c r="J11" s="211"/>
      <c r="K11" s="211"/>
      <c r="L11" s="211"/>
      <c r="M11" s="211"/>
      <c r="N11" s="250"/>
      <c r="O11" s="247"/>
    </row>
    <row r="12" spans="1:15" ht="22.8" x14ac:dyDescent="0.4">
      <c r="A12" s="212"/>
      <c r="B12" s="213"/>
      <c r="C12" s="219"/>
      <c r="D12" s="199"/>
      <c r="E12" s="214"/>
      <c r="F12" s="214"/>
      <c r="G12" s="214"/>
      <c r="H12" s="214"/>
      <c r="I12" s="214"/>
      <c r="J12" s="214"/>
      <c r="K12" s="214"/>
      <c r="L12" s="214"/>
      <c r="M12" s="214"/>
      <c r="N12" s="215"/>
      <c r="O12" s="214"/>
    </row>
    <row r="13" spans="1:15" ht="15.6" x14ac:dyDescent="0.3">
      <c r="A13" s="236" t="s">
        <v>282</v>
      </c>
      <c r="B13" s="239" t="s">
        <v>241</v>
      </c>
      <c r="C13" s="242" t="s">
        <v>153</v>
      </c>
      <c r="D13" s="206"/>
      <c r="E13" s="207">
        <v>49.900000000000006</v>
      </c>
      <c r="F13" s="207">
        <v>100.2</v>
      </c>
      <c r="G13" s="207">
        <v>120</v>
      </c>
      <c r="H13" s="207">
        <v>140</v>
      </c>
      <c r="I13" s="207">
        <v>160.5</v>
      </c>
      <c r="J13" s="207">
        <v>179.6</v>
      </c>
      <c r="K13" s="207">
        <v>200.3</v>
      </c>
      <c r="L13" s="207">
        <v>221.60000000000002</v>
      </c>
      <c r="M13" s="207">
        <v>241.90000000000003</v>
      </c>
      <c r="N13" s="248">
        <v>1</v>
      </c>
      <c r="O13" s="245">
        <v>0</v>
      </c>
    </row>
    <row r="14" spans="1:15" x14ac:dyDescent="0.3">
      <c r="A14" s="237"/>
      <c r="B14" s="240"/>
      <c r="C14" s="243"/>
      <c r="D14" s="209" t="s">
        <v>276</v>
      </c>
      <c r="E14" s="217">
        <v>10.1</v>
      </c>
      <c r="F14" s="217">
        <v>9.6</v>
      </c>
      <c r="G14" s="217">
        <v>10.199999999999999</v>
      </c>
      <c r="H14" s="217">
        <v>10</v>
      </c>
      <c r="I14" s="217">
        <v>10.4</v>
      </c>
      <c r="J14" s="217">
        <v>10.1</v>
      </c>
      <c r="K14" s="217">
        <v>10.4</v>
      </c>
      <c r="L14" s="217">
        <v>10.8</v>
      </c>
      <c r="M14" s="217">
        <v>10.1</v>
      </c>
      <c r="N14" s="249"/>
      <c r="O14" s="246"/>
    </row>
    <row r="15" spans="1:15" x14ac:dyDescent="0.3">
      <c r="A15" s="237"/>
      <c r="B15" s="240"/>
      <c r="C15" s="243"/>
      <c r="D15" s="209" t="s">
        <v>277</v>
      </c>
      <c r="E15" s="217">
        <v>9.9</v>
      </c>
      <c r="F15" s="217">
        <v>10.7</v>
      </c>
      <c r="G15" s="217">
        <v>9.6</v>
      </c>
      <c r="H15" s="217">
        <v>10</v>
      </c>
      <c r="I15" s="217">
        <v>10.1</v>
      </c>
      <c r="J15" s="217">
        <v>9</v>
      </c>
      <c r="K15" s="217">
        <v>10.3</v>
      </c>
      <c r="L15" s="217">
        <v>10.5</v>
      </c>
      <c r="M15" s="217">
        <v>10.199999999999999</v>
      </c>
      <c r="N15" s="249"/>
      <c r="O15" s="246"/>
    </row>
    <row r="16" spans="1:15" x14ac:dyDescent="0.3">
      <c r="A16" s="237"/>
      <c r="B16" s="240"/>
      <c r="C16" s="243"/>
      <c r="D16" s="209" t="s">
        <v>278</v>
      </c>
      <c r="E16" s="217">
        <v>10.6</v>
      </c>
      <c r="F16" s="217">
        <v>9.1999999999999993</v>
      </c>
      <c r="G16" s="217"/>
      <c r="H16" s="217"/>
      <c r="I16" s="217"/>
      <c r="J16" s="217"/>
      <c r="K16" s="217"/>
      <c r="L16" s="217"/>
      <c r="M16" s="217"/>
      <c r="N16" s="249"/>
      <c r="O16" s="246"/>
    </row>
    <row r="17" spans="1:15" x14ac:dyDescent="0.3">
      <c r="A17" s="237"/>
      <c r="B17" s="240"/>
      <c r="C17" s="243"/>
      <c r="D17" s="209" t="s">
        <v>279</v>
      </c>
      <c r="E17" s="217">
        <v>9.6</v>
      </c>
      <c r="F17" s="217">
        <v>10.7</v>
      </c>
      <c r="G17" s="217"/>
      <c r="H17" s="217"/>
      <c r="I17" s="217"/>
      <c r="J17" s="217"/>
      <c r="K17" s="217"/>
      <c r="L17" s="217"/>
      <c r="M17" s="217"/>
      <c r="N17" s="249"/>
      <c r="O17" s="246"/>
    </row>
    <row r="18" spans="1:15" x14ac:dyDescent="0.3">
      <c r="A18" s="237"/>
      <c r="B18" s="240"/>
      <c r="C18" s="243"/>
      <c r="D18" s="209" t="s">
        <v>280</v>
      </c>
      <c r="E18" s="217">
        <v>9.6999999999999993</v>
      </c>
      <c r="F18" s="217">
        <v>10.1</v>
      </c>
      <c r="G18" s="217"/>
      <c r="H18" s="217"/>
      <c r="I18" s="217"/>
      <c r="J18" s="217"/>
      <c r="K18" s="217"/>
      <c r="L18" s="217"/>
      <c r="M18" s="217"/>
      <c r="N18" s="249"/>
      <c r="O18" s="246"/>
    </row>
    <row r="19" spans="1:15" x14ac:dyDescent="0.3">
      <c r="A19" s="238"/>
      <c r="B19" s="241"/>
      <c r="C19" s="244"/>
      <c r="D19" s="210" t="s">
        <v>281</v>
      </c>
      <c r="E19" s="211"/>
      <c r="F19" s="211"/>
      <c r="G19" s="211"/>
      <c r="H19" s="211"/>
      <c r="I19" s="211"/>
      <c r="J19" s="211"/>
      <c r="K19" s="211"/>
      <c r="L19" s="211"/>
      <c r="M19" s="211"/>
      <c r="N19" s="250"/>
      <c r="O19" s="247"/>
    </row>
    <row r="20" spans="1:15" ht="22.8" x14ac:dyDescent="0.4">
      <c r="A20" s="212"/>
      <c r="B20" s="199"/>
      <c r="C20" s="220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215"/>
      <c r="O20" s="214"/>
    </row>
    <row r="21" spans="1:15" ht="15.6" x14ac:dyDescent="0.3">
      <c r="A21" s="236" t="s">
        <v>283</v>
      </c>
      <c r="B21" s="239" t="s">
        <v>295</v>
      </c>
      <c r="C21" s="242" t="s">
        <v>221</v>
      </c>
      <c r="D21" s="206"/>
      <c r="E21" s="207">
        <v>49.800000000000004</v>
      </c>
      <c r="F21" s="207">
        <v>99</v>
      </c>
      <c r="G21" s="207">
        <v>119.1</v>
      </c>
      <c r="H21" s="207">
        <v>139.1</v>
      </c>
      <c r="I21" s="207">
        <v>159.89999999999998</v>
      </c>
      <c r="J21" s="207">
        <v>180.7</v>
      </c>
      <c r="K21" s="207">
        <v>199</v>
      </c>
      <c r="L21" s="207">
        <v>217.2</v>
      </c>
      <c r="M21" s="207">
        <v>217.2</v>
      </c>
      <c r="N21" s="248">
        <v>3</v>
      </c>
      <c r="O21" s="245">
        <v>24.700000000000045</v>
      </c>
    </row>
    <row r="22" spans="1:15" x14ac:dyDescent="0.3">
      <c r="A22" s="237"/>
      <c r="B22" s="240"/>
      <c r="C22" s="243"/>
      <c r="D22" s="209" t="s">
        <v>276</v>
      </c>
      <c r="E22" s="217">
        <v>10.1</v>
      </c>
      <c r="F22" s="217">
        <v>9.1999999999999993</v>
      </c>
      <c r="G22" s="217">
        <v>10.7</v>
      </c>
      <c r="H22" s="217">
        <v>10.1</v>
      </c>
      <c r="I22" s="217">
        <v>10.7</v>
      </c>
      <c r="J22" s="217">
        <v>10.3</v>
      </c>
      <c r="K22" s="217">
        <v>9</v>
      </c>
      <c r="L22" s="217">
        <v>9.4</v>
      </c>
      <c r="M22" s="217">
        <v>0</v>
      </c>
      <c r="N22" s="249"/>
      <c r="O22" s="246"/>
    </row>
    <row r="23" spans="1:15" x14ac:dyDescent="0.3">
      <c r="A23" s="237"/>
      <c r="B23" s="240"/>
      <c r="C23" s="243"/>
      <c r="D23" s="209" t="s">
        <v>277</v>
      </c>
      <c r="E23" s="217">
        <v>10.199999999999999</v>
      </c>
      <c r="F23" s="217">
        <v>10.4</v>
      </c>
      <c r="G23" s="217">
        <v>9.4</v>
      </c>
      <c r="H23" s="217">
        <v>9.9</v>
      </c>
      <c r="I23" s="217">
        <v>10.1</v>
      </c>
      <c r="J23" s="217">
        <v>10.5</v>
      </c>
      <c r="K23" s="217">
        <v>9.3000000000000007</v>
      </c>
      <c r="L23" s="217">
        <v>8.8000000000000007</v>
      </c>
      <c r="M23" s="217">
        <v>0</v>
      </c>
      <c r="N23" s="249"/>
      <c r="O23" s="246"/>
    </row>
    <row r="24" spans="1:15" x14ac:dyDescent="0.3">
      <c r="A24" s="237"/>
      <c r="B24" s="240"/>
      <c r="C24" s="243"/>
      <c r="D24" s="209" t="s">
        <v>278</v>
      </c>
      <c r="E24" s="217">
        <v>9.1</v>
      </c>
      <c r="F24" s="217">
        <v>10.7</v>
      </c>
      <c r="G24" s="217"/>
      <c r="H24" s="217"/>
      <c r="I24" s="217"/>
      <c r="J24" s="217"/>
      <c r="K24" s="217"/>
      <c r="L24" s="217"/>
      <c r="M24" s="217"/>
      <c r="N24" s="249"/>
      <c r="O24" s="246"/>
    </row>
    <row r="25" spans="1:15" x14ac:dyDescent="0.3">
      <c r="A25" s="237"/>
      <c r="B25" s="240"/>
      <c r="C25" s="243"/>
      <c r="D25" s="209" t="s">
        <v>279</v>
      </c>
      <c r="E25" s="217">
        <v>9.8000000000000007</v>
      </c>
      <c r="F25" s="217">
        <v>9</v>
      </c>
      <c r="G25" s="217"/>
      <c r="H25" s="217"/>
      <c r="I25" s="217"/>
      <c r="J25" s="217"/>
      <c r="K25" s="217"/>
      <c r="L25" s="217"/>
      <c r="M25" s="217"/>
      <c r="N25" s="249"/>
      <c r="O25" s="246"/>
    </row>
    <row r="26" spans="1:15" x14ac:dyDescent="0.3">
      <c r="A26" s="237"/>
      <c r="B26" s="240"/>
      <c r="C26" s="243"/>
      <c r="D26" s="209" t="s">
        <v>280</v>
      </c>
      <c r="E26" s="217">
        <v>10.6</v>
      </c>
      <c r="F26" s="217">
        <v>9.9</v>
      </c>
      <c r="G26" s="217"/>
      <c r="H26" s="217"/>
      <c r="I26" s="217"/>
      <c r="J26" s="217"/>
      <c r="K26" s="217"/>
      <c r="L26" s="217"/>
      <c r="M26" s="217"/>
      <c r="N26" s="249"/>
      <c r="O26" s="246"/>
    </row>
    <row r="27" spans="1:15" x14ac:dyDescent="0.3">
      <c r="A27" s="238"/>
      <c r="B27" s="241"/>
      <c r="C27" s="244"/>
      <c r="D27" s="210" t="s">
        <v>281</v>
      </c>
      <c r="E27" s="211"/>
      <c r="F27" s="211"/>
      <c r="G27" s="211"/>
      <c r="H27" s="211"/>
      <c r="I27" s="211"/>
      <c r="J27" s="211"/>
      <c r="K27" s="211"/>
      <c r="L27" s="211"/>
      <c r="M27" s="211"/>
      <c r="N27" s="250"/>
      <c r="O27" s="247"/>
    </row>
    <row r="28" spans="1:15" ht="22.8" x14ac:dyDescent="0.4">
      <c r="A28" s="212"/>
      <c r="B28" s="213"/>
      <c r="C28" s="219"/>
      <c r="D28" s="199"/>
      <c r="E28" s="214"/>
      <c r="F28" s="214"/>
      <c r="G28" s="214"/>
      <c r="H28" s="214"/>
      <c r="I28" s="214"/>
      <c r="J28" s="214"/>
      <c r="K28" s="214"/>
      <c r="L28" s="214"/>
      <c r="M28" s="214"/>
      <c r="N28" s="215"/>
      <c r="O28" s="214"/>
    </row>
    <row r="29" spans="1:15" ht="15.6" x14ac:dyDescent="0.3">
      <c r="A29" s="236" t="s">
        <v>284</v>
      </c>
      <c r="B29" s="239" t="s">
        <v>248</v>
      </c>
      <c r="C29" s="242" t="s">
        <v>190</v>
      </c>
      <c r="D29" s="206"/>
      <c r="E29" s="207">
        <v>48.5</v>
      </c>
      <c r="F29" s="207">
        <v>96.6</v>
      </c>
      <c r="G29" s="207">
        <v>115.3</v>
      </c>
      <c r="H29" s="207">
        <v>135.4</v>
      </c>
      <c r="I29" s="207">
        <v>135.4</v>
      </c>
      <c r="J29" s="207">
        <v>135.4</v>
      </c>
      <c r="K29" s="207">
        <v>135.4</v>
      </c>
      <c r="L29" s="207">
        <v>135.4</v>
      </c>
      <c r="M29" s="207">
        <v>135.4</v>
      </c>
      <c r="N29" s="248">
        <v>7</v>
      </c>
      <c r="O29" s="245">
        <v>106.50000000000003</v>
      </c>
    </row>
    <row r="30" spans="1:15" x14ac:dyDescent="0.3">
      <c r="A30" s="237"/>
      <c r="B30" s="240"/>
      <c r="C30" s="243"/>
      <c r="D30" s="209" t="s">
        <v>276</v>
      </c>
      <c r="E30" s="217">
        <v>10.1</v>
      </c>
      <c r="F30" s="217">
        <v>9.5</v>
      </c>
      <c r="G30" s="217">
        <v>9.1</v>
      </c>
      <c r="H30" s="217">
        <v>10.4</v>
      </c>
      <c r="I30" s="217">
        <v>0</v>
      </c>
      <c r="J30" s="217">
        <v>0</v>
      </c>
      <c r="K30" s="217">
        <v>0</v>
      </c>
      <c r="L30" s="217">
        <v>0</v>
      </c>
      <c r="M30" s="217">
        <v>0</v>
      </c>
      <c r="N30" s="249"/>
      <c r="O30" s="246"/>
    </row>
    <row r="31" spans="1:15" x14ac:dyDescent="0.3">
      <c r="A31" s="237"/>
      <c r="B31" s="240"/>
      <c r="C31" s="243"/>
      <c r="D31" s="209" t="s">
        <v>277</v>
      </c>
      <c r="E31" s="217">
        <v>10.4</v>
      </c>
      <c r="F31" s="217">
        <v>8.6999999999999993</v>
      </c>
      <c r="G31" s="217">
        <v>9.6</v>
      </c>
      <c r="H31" s="217">
        <v>9.6999999999999993</v>
      </c>
      <c r="I31" s="217">
        <v>0</v>
      </c>
      <c r="J31" s="217">
        <v>0</v>
      </c>
      <c r="K31" s="217">
        <v>0</v>
      </c>
      <c r="L31" s="217">
        <v>0</v>
      </c>
      <c r="M31" s="217">
        <v>0</v>
      </c>
      <c r="N31" s="249"/>
      <c r="O31" s="246"/>
    </row>
    <row r="32" spans="1:15" x14ac:dyDescent="0.3">
      <c r="A32" s="237"/>
      <c r="B32" s="240"/>
      <c r="C32" s="243"/>
      <c r="D32" s="209" t="s">
        <v>278</v>
      </c>
      <c r="E32" s="217">
        <v>8</v>
      </c>
      <c r="F32" s="217">
        <v>9.8000000000000007</v>
      </c>
      <c r="G32" s="217"/>
      <c r="H32" s="217"/>
      <c r="I32" s="217"/>
      <c r="J32" s="217"/>
      <c r="K32" s="217"/>
      <c r="L32" s="217"/>
      <c r="M32" s="217"/>
      <c r="N32" s="249"/>
      <c r="O32" s="246"/>
    </row>
    <row r="33" spans="1:15" x14ac:dyDescent="0.3">
      <c r="A33" s="237"/>
      <c r="B33" s="240"/>
      <c r="C33" s="243"/>
      <c r="D33" s="209" t="s">
        <v>279</v>
      </c>
      <c r="E33" s="217">
        <v>10</v>
      </c>
      <c r="F33" s="217">
        <v>9.9</v>
      </c>
      <c r="G33" s="217"/>
      <c r="H33" s="217"/>
      <c r="I33" s="217"/>
      <c r="J33" s="217"/>
      <c r="K33" s="217"/>
      <c r="L33" s="217"/>
      <c r="M33" s="217"/>
      <c r="N33" s="249"/>
      <c r="O33" s="246"/>
    </row>
    <row r="34" spans="1:15" x14ac:dyDescent="0.3">
      <c r="A34" s="237"/>
      <c r="B34" s="240"/>
      <c r="C34" s="243"/>
      <c r="D34" s="209" t="s">
        <v>280</v>
      </c>
      <c r="E34" s="217">
        <v>10</v>
      </c>
      <c r="F34" s="217">
        <v>10.199999999999999</v>
      </c>
      <c r="G34" s="217"/>
      <c r="H34" s="217"/>
      <c r="I34" s="217"/>
      <c r="J34" s="217"/>
      <c r="K34" s="217"/>
      <c r="L34" s="217"/>
      <c r="M34" s="217"/>
      <c r="N34" s="249"/>
      <c r="O34" s="246"/>
    </row>
    <row r="35" spans="1:15" x14ac:dyDescent="0.3">
      <c r="A35" s="238"/>
      <c r="B35" s="241"/>
      <c r="C35" s="244"/>
      <c r="D35" s="210" t="s">
        <v>281</v>
      </c>
      <c r="E35" s="211"/>
      <c r="F35" s="211"/>
      <c r="G35" s="211"/>
      <c r="H35" s="211"/>
      <c r="I35" s="211"/>
      <c r="J35" s="211"/>
      <c r="K35" s="211"/>
      <c r="L35" s="211"/>
      <c r="M35" s="211"/>
      <c r="N35" s="250"/>
      <c r="O35" s="247"/>
    </row>
    <row r="36" spans="1:15" ht="22.8" x14ac:dyDescent="0.4">
      <c r="A36" s="212"/>
      <c r="B36" s="199"/>
      <c r="C36" s="220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15"/>
      <c r="O36" s="214"/>
    </row>
    <row r="37" spans="1:15" ht="15.6" x14ac:dyDescent="0.3">
      <c r="A37" s="236" t="s">
        <v>285</v>
      </c>
      <c r="B37" s="239" t="s">
        <v>249</v>
      </c>
      <c r="C37" s="242" t="s">
        <v>156</v>
      </c>
      <c r="D37" s="206"/>
      <c r="E37" s="207">
        <v>48.600000000000009</v>
      </c>
      <c r="F37" s="207">
        <v>94.800000000000011</v>
      </c>
      <c r="G37" s="207">
        <v>113.50000000000001</v>
      </c>
      <c r="H37" s="207">
        <v>113.50000000000001</v>
      </c>
      <c r="I37" s="207">
        <v>113.50000000000001</v>
      </c>
      <c r="J37" s="207">
        <v>113.50000000000001</v>
      </c>
      <c r="K37" s="207">
        <v>113.50000000000001</v>
      </c>
      <c r="L37" s="207">
        <v>113.50000000000001</v>
      </c>
      <c r="M37" s="207">
        <v>113.50000000000001</v>
      </c>
      <c r="N37" s="248">
        <v>8</v>
      </c>
      <c r="O37" s="245">
        <v>128.40000000000003</v>
      </c>
    </row>
    <row r="38" spans="1:15" x14ac:dyDescent="0.3">
      <c r="A38" s="237"/>
      <c r="B38" s="240"/>
      <c r="C38" s="243"/>
      <c r="D38" s="209" t="s">
        <v>276</v>
      </c>
      <c r="E38" s="217">
        <v>9.3000000000000007</v>
      </c>
      <c r="F38" s="217">
        <v>10</v>
      </c>
      <c r="G38" s="217">
        <v>8.9</v>
      </c>
      <c r="H38" s="217">
        <v>0</v>
      </c>
      <c r="I38" s="217">
        <v>0</v>
      </c>
      <c r="J38" s="217">
        <v>0</v>
      </c>
      <c r="K38" s="217">
        <v>0</v>
      </c>
      <c r="L38" s="217">
        <v>0</v>
      </c>
      <c r="M38" s="217">
        <v>0</v>
      </c>
      <c r="N38" s="249"/>
      <c r="O38" s="246"/>
    </row>
    <row r="39" spans="1:15" x14ac:dyDescent="0.3">
      <c r="A39" s="237"/>
      <c r="B39" s="240"/>
      <c r="C39" s="243"/>
      <c r="D39" s="209" t="s">
        <v>277</v>
      </c>
      <c r="E39" s="217">
        <v>9.8000000000000007</v>
      </c>
      <c r="F39" s="217">
        <v>8.1</v>
      </c>
      <c r="G39" s="217">
        <v>9.8000000000000007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  <c r="M39" s="217">
        <v>0</v>
      </c>
      <c r="N39" s="249"/>
      <c r="O39" s="246"/>
    </row>
    <row r="40" spans="1:15" x14ac:dyDescent="0.3">
      <c r="A40" s="237"/>
      <c r="B40" s="240"/>
      <c r="C40" s="243"/>
      <c r="D40" s="209" t="s">
        <v>278</v>
      </c>
      <c r="E40" s="217">
        <v>10</v>
      </c>
      <c r="F40" s="217">
        <v>9.6999999999999993</v>
      </c>
      <c r="G40" s="217"/>
      <c r="H40" s="217"/>
      <c r="I40" s="217"/>
      <c r="J40" s="217"/>
      <c r="K40" s="217"/>
      <c r="L40" s="217"/>
      <c r="M40" s="217"/>
      <c r="N40" s="249"/>
      <c r="O40" s="246"/>
    </row>
    <row r="41" spans="1:15" x14ac:dyDescent="0.3">
      <c r="A41" s="237"/>
      <c r="B41" s="240"/>
      <c r="C41" s="243"/>
      <c r="D41" s="209" t="s">
        <v>279</v>
      </c>
      <c r="E41" s="217">
        <v>9.8000000000000007</v>
      </c>
      <c r="F41" s="217">
        <v>9.6999999999999993</v>
      </c>
      <c r="G41" s="217"/>
      <c r="H41" s="217"/>
      <c r="I41" s="217"/>
      <c r="J41" s="217"/>
      <c r="K41" s="217"/>
      <c r="L41" s="217"/>
      <c r="M41" s="217"/>
      <c r="N41" s="249"/>
      <c r="O41" s="246"/>
    </row>
    <row r="42" spans="1:15" x14ac:dyDescent="0.3">
      <c r="A42" s="237"/>
      <c r="B42" s="240"/>
      <c r="C42" s="243"/>
      <c r="D42" s="209" t="s">
        <v>280</v>
      </c>
      <c r="E42" s="217">
        <v>9.6999999999999993</v>
      </c>
      <c r="F42" s="217">
        <v>8.6999999999999993</v>
      </c>
      <c r="G42" s="217"/>
      <c r="H42" s="217"/>
      <c r="I42" s="217"/>
      <c r="J42" s="217"/>
      <c r="K42" s="217"/>
      <c r="L42" s="217"/>
      <c r="M42" s="217"/>
      <c r="N42" s="249"/>
      <c r="O42" s="246"/>
    </row>
    <row r="43" spans="1:15" x14ac:dyDescent="0.3">
      <c r="A43" s="238"/>
      <c r="B43" s="241"/>
      <c r="C43" s="244"/>
      <c r="D43" s="210" t="s">
        <v>281</v>
      </c>
      <c r="E43" s="211"/>
      <c r="F43" s="211"/>
      <c r="G43" s="211"/>
      <c r="H43" s="211"/>
      <c r="I43" s="211"/>
      <c r="J43" s="211"/>
      <c r="K43" s="211"/>
      <c r="L43" s="211"/>
      <c r="M43" s="211"/>
      <c r="N43" s="250"/>
      <c r="O43" s="247"/>
    </row>
    <row r="44" spans="1:15" ht="22.8" x14ac:dyDescent="0.4">
      <c r="A44" s="212"/>
      <c r="B44" s="213"/>
      <c r="C44" s="219"/>
      <c r="D44" s="199"/>
      <c r="E44" s="214"/>
      <c r="F44" s="214"/>
      <c r="G44" s="214"/>
      <c r="H44" s="214"/>
      <c r="I44" s="214"/>
      <c r="J44" s="214"/>
      <c r="K44" s="214"/>
      <c r="L44" s="214"/>
      <c r="M44" s="214"/>
      <c r="N44" s="215"/>
      <c r="O44" s="214"/>
    </row>
    <row r="45" spans="1:15" ht="15.6" x14ac:dyDescent="0.3">
      <c r="A45" s="236" t="s">
        <v>286</v>
      </c>
      <c r="B45" s="239" t="s">
        <v>240</v>
      </c>
      <c r="C45" s="242" t="s">
        <v>156</v>
      </c>
      <c r="D45" s="206"/>
      <c r="E45" s="207">
        <v>50</v>
      </c>
      <c r="F45" s="207">
        <v>99.7</v>
      </c>
      <c r="G45" s="207">
        <v>119.6</v>
      </c>
      <c r="H45" s="207">
        <v>139.5</v>
      </c>
      <c r="I45" s="207">
        <v>160.19999999999999</v>
      </c>
      <c r="J45" s="207">
        <v>179.7</v>
      </c>
      <c r="K45" s="207">
        <v>199.6</v>
      </c>
      <c r="L45" s="207">
        <v>219.1</v>
      </c>
      <c r="M45" s="207">
        <v>238.89999999999998</v>
      </c>
      <c r="N45" s="248">
        <v>2</v>
      </c>
      <c r="O45" s="245">
        <v>3.0000000000000568</v>
      </c>
    </row>
    <row r="46" spans="1:15" x14ac:dyDescent="0.3">
      <c r="A46" s="237"/>
      <c r="B46" s="240"/>
      <c r="C46" s="243"/>
      <c r="D46" s="209" t="s">
        <v>276</v>
      </c>
      <c r="E46" s="217">
        <v>9.9</v>
      </c>
      <c r="F46" s="217">
        <v>9.9</v>
      </c>
      <c r="G46" s="217">
        <v>10.3</v>
      </c>
      <c r="H46" s="217">
        <v>9.9</v>
      </c>
      <c r="I46" s="217">
        <v>10.199999999999999</v>
      </c>
      <c r="J46" s="217">
        <v>9.8000000000000007</v>
      </c>
      <c r="K46" s="217">
        <v>10.6</v>
      </c>
      <c r="L46" s="217">
        <v>9.6999999999999993</v>
      </c>
      <c r="M46" s="217">
        <v>10.199999999999999</v>
      </c>
      <c r="N46" s="249"/>
      <c r="O46" s="246"/>
    </row>
    <row r="47" spans="1:15" x14ac:dyDescent="0.3">
      <c r="A47" s="237"/>
      <c r="B47" s="240"/>
      <c r="C47" s="243"/>
      <c r="D47" s="209" t="s">
        <v>277</v>
      </c>
      <c r="E47" s="217">
        <v>9.8000000000000007</v>
      </c>
      <c r="F47" s="217">
        <v>9.8000000000000007</v>
      </c>
      <c r="G47" s="217">
        <v>9.6</v>
      </c>
      <c r="H47" s="217">
        <v>10</v>
      </c>
      <c r="I47" s="217">
        <v>10.5</v>
      </c>
      <c r="J47" s="217">
        <v>9.6999999999999993</v>
      </c>
      <c r="K47" s="217">
        <v>9.3000000000000007</v>
      </c>
      <c r="L47" s="217">
        <v>9.8000000000000007</v>
      </c>
      <c r="M47" s="217">
        <v>9.6</v>
      </c>
      <c r="N47" s="249"/>
      <c r="O47" s="246"/>
    </row>
    <row r="48" spans="1:15" x14ac:dyDescent="0.3">
      <c r="A48" s="237"/>
      <c r="B48" s="240"/>
      <c r="C48" s="243"/>
      <c r="D48" s="209" t="s">
        <v>278</v>
      </c>
      <c r="E48" s="217">
        <v>9.5</v>
      </c>
      <c r="F48" s="217">
        <v>10</v>
      </c>
      <c r="G48" s="217"/>
      <c r="H48" s="217"/>
      <c r="I48" s="217"/>
      <c r="J48" s="217"/>
      <c r="K48" s="217"/>
      <c r="L48" s="217"/>
      <c r="M48" s="217"/>
      <c r="N48" s="249"/>
      <c r="O48" s="246"/>
    </row>
    <row r="49" spans="1:15" x14ac:dyDescent="0.3">
      <c r="A49" s="237"/>
      <c r="B49" s="240"/>
      <c r="C49" s="243"/>
      <c r="D49" s="209" t="s">
        <v>279</v>
      </c>
      <c r="E49" s="217">
        <v>10.1</v>
      </c>
      <c r="F49" s="217">
        <v>10</v>
      </c>
      <c r="G49" s="217"/>
      <c r="H49" s="217"/>
      <c r="I49" s="217"/>
      <c r="J49" s="217"/>
      <c r="K49" s="217"/>
      <c r="L49" s="217"/>
      <c r="M49" s="217"/>
      <c r="N49" s="249"/>
      <c r="O49" s="246"/>
    </row>
    <row r="50" spans="1:15" x14ac:dyDescent="0.3">
      <c r="A50" s="237"/>
      <c r="B50" s="240"/>
      <c r="C50" s="243"/>
      <c r="D50" s="209" t="s">
        <v>280</v>
      </c>
      <c r="E50" s="217">
        <v>10.7</v>
      </c>
      <c r="F50" s="217">
        <v>10</v>
      </c>
      <c r="G50" s="217"/>
      <c r="H50" s="217"/>
      <c r="I50" s="217"/>
      <c r="J50" s="217"/>
      <c r="K50" s="217"/>
      <c r="L50" s="217"/>
      <c r="M50" s="217"/>
      <c r="N50" s="249"/>
      <c r="O50" s="246"/>
    </row>
    <row r="51" spans="1:15" x14ac:dyDescent="0.3">
      <c r="A51" s="238"/>
      <c r="B51" s="241"/>
      <c r="C51" s="244"/>
      <c r="D51" s="210" t="s">
        <v>281</v>
      </c>
      <c r="E51" s="211"/>
      <c r="F51" s="211"/>
      <c r="G51" s="211"/>
      <c r="H51" s="211"/>
      <c r="I51" s="211"/>
      <c r="J51" s="211"/>
      <c r="K51" s="211"/>
      <c r="L51" s="211"/>
      <c r="M51" s="211"/>
      <c r="N51" s="250"/>
      <c r="O51" s="247"/>
    </row>
    <row r="52" spans="1:15" ht="22.8" x14ac:dyDescent="0.4">
      <c r="A52" s="212"/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215"/>
      <c r="O52" s="214"/>
    </row>
    <row r="53" spans="1:15" ht="15.6" x14ac:dyDescent="0.3">
      <c r="A53" s="236" t="s">
        <v>287</v>
      </c>
      <c r="B53" s="239" t="s">
        <v>245</v>
      </c>
      <c r="C53" s="242" t="s">
        <v>190</v>
      </c>
      <c r="D53" s="206"/>
      <c r="E53" s="207">
        <v>49.2</v>
      </c>
      <c r="F53" s="207">
        <v>99.4</v>
      </c>
      <c r="G53" s="207">
        <v>117.9</v>
      </c>
      <c r="H53" s="207">
        <v>136.6</v>
      </c>
      <c r="I53" s="207">
        <v>157.19999999999999</v>
      </c>
      <c r="J53" s="207">
        <v>175.29999999999998</v>
      </c>
      <c r="K53" s="207">
        <v>195.79999999999998</v>
      </c>
      <c r="L53" s="207">
        <v>195.79999999999998</v>
      </c>
      <c r="M53" s="207">
        <v>195.79999999999998</v>
      </c>
      <c r="N53" s="248">
        <v>4</v>
      </c>
      <c r="O53" s="245">
        <v>46.100000000000051</v>
      </c>
    </row>
    <row r="54" spans="1:15" x14ac:dyDescent="0.3">
      <c r="A54" s="237"/>
      <c r="B54" s="240"/>
      <c r="C54" s="243"/>
      <c r="D54" s="209" t="s">
        <v>276</v>
      </c>
      <c r="E54" s="217">
        <v>10.8</v>
      </c>
      <c r="F54" s="217">
        <v>9</v>
      </c>
      <c r="G54" s="217">
        <v>9.1999999999999993</v>
      </c>
      <c r="H54" s="217">
        <v>10.7</v>
      </c>
      <c r="I54" s="217">
        <v>10.6</v>
      </c>
      <c r="J54" s="217">
        <v>8.6</v>
      </c>
      <c r="K54" s="217">
        <v>10.4</v>
      </c>
      <c r="L54" s="217">
        <v>0</v>
      </c>
      <c r="M54" s="217">
        <v>0</v>
      </c>
      <c r="N54" s="249"/>
      <c r="O54" s="246"/>
    </row>
    <row r="55" spans="1:15" x14ac:dyDescent="0.3">
      <c r="A55" s="237"/>
      <c r="B55" s="240"/>
      <c r="C55" s="243"/>
      <c r="D55" s="209" t="s">
        <v>277</v>
      </c>
      <c r="E55" s="217">
        <v>8.5</v>
      </c>
      <c r="F55" s="217">
        <v>10.3</v>
      </c>
      <c r="G55" s="217">
        <v>9.3000000000000007</v>
      </c>
      <c r="H55" s="217">
        <v>8</v>
      </c>
      <c r="I55" s="217">
        <v>10</v>
      </c>
      <c r="J55" s="217">
        <v>9.5</v>
      </c>
      <c r="K55" s="217">
        <v>10.1</v>
      </c>
      <c r="L55" s="217">
        <v>0</v>
      </c>
      <c r="M55" s="217">
        <v>0</v>
      </c>
      <c r="N55" s="249"/>
      <c r="O55" s="246"/>
    </row>
    <row r="56" spans="1:15" x14ac:dyDescent="0.3">
      <c r="A56" s="237"/>
      <c r="B56" s="240"/>
      <c r="C56" s="243"/>
      <c r="D56" s="209" t="s">
        <v>278</v>
      </c>
      <c r="E56" s="217">
        <v>10.5</v>
      </c>
      <c r="F56" s="217">
        <v>10.1</v>
      </c>
      <c r="G56" s="217"/>
      <c r="H56" s="217"/>
      <c r="I56" s="217"/>
      <c r="J56" s="217"/>
      <c r="K56" s="217"/>
      <c r="L56" s="217"/>
      <c r="M56" s="217"/>
      <c r="N56" s="249"/>
      <c r="O56" s="246"/>
    </row>
    <row r="57" spans="1:15" x14ac:dyDescent="0.3">
      <c r="A57" s="237"/>
      <c r="B57" s="240"/>
      <c r="C57" s="243"/>
      <c r="D57" s="209" t="s">
        <v>279</v>
      </c>
      <c r="E57" s="217">
        <v>10.9</v>
      </c>
      <c r="F57" s="217">
        <v>10.3</v>
      </c>
      <c r="G57" s="217"/>
      <c r="H57" s="217"/>
      <c r="I57" s="217"/>
      <c r="J57" s="217"/>
      <c r="K57" s="217"/>
      <c r="L57" s="217"/>
      <c r="M57" s="217"/>
      <c r="N57" s="249"/>
      <c r="O57" s="246"/>
    </row>
    <row r="58" spans="1:15" x14ac:dyDescent="0.3">
      <c r="A58" s="237"/>
      <c r="B58" s="240"/>
      <c r="C58" s="243"/>
      <c r="D58" s="209" t="s">
        <v>280</v>
      </c>
      <c r="E58" s="217">
        <v>8.5</v>
      </c>
      <c r="F58" s="217">
        <v>10.5</v>
      </c>
      <c r="G58" s="217"/>
      <c r="H58" s="217"/>
      <c r="I58" s="217"/>
      <c r="J58" s="217"/>
      <c r="K58" s="217"/>
      <c r="L58" s="217"/>
      <c r="M58" s="217"/>
      <c r="N58" s="249"/>
      <c r="O58" s="246"/>
    </row>
    <row r="59" spans="1:15" x14ac:dyDescent="0.3">
      <c r="A59" s="238"/>
      <c r="B59" s="241"/>
      <c r="C59" s="244"/>
      <c r="D59" s="210" t="s">
        <v>281</v>
      </c>
      <c r="E59" s="211"/>
      <c r="F59" s="211"/>
      <c r="G59" s="211"/>
      <c r="H59" s="211"/>
      <c r="I59" s="211"/>
      <c r="J59" s="211"/>
      <c r="K59" s="211"/>
      <c r="L59" s="211"/>
      <c r="M59" s="211"/>
      <c r="N59" s="250"/>
      <c r="O59" s="247"/>
    </row>
    <row r="60" spans="1:15" ht="22.8" x14ac:dyDescent="0.4">
      <c r="A60" s="212"/>
      <c r="B60" s="213"/>
      <c r="C60" s="213"/>
      <c r="D60" s="199"/>
      <c r="E60" s="214"/>
      <c r="F60" s="214"/>
      <c r="G60" s="214"/>
      <c r="H60" s="214"/>
      <c r="I60" s="214"/>
      <c r="J60" s="214"/>
      <c r="K60" s="214"/>
      <c r="L60" s="214"/>
      <c r="M60" s="214"/>
      <c r="N60" s="215"/>
      <c r="O60" s="214"/>
    </row>
    <row r="61" spans="1:15" ht="15.6" x14ac:dyDescent="0.3">
      <c r="A61" s="236" t="s">
        <v>288</v>
      </c>
      <c r="B61" s="239" t="s">
        <v>244</v>
      </c>
      <c r="C61" s="242" t="s">
        <v>153</v>
      </c>
      <c r="D61" s="206"/>
      <c r="E61" s="207">
        <v>50.099999999999994</v>
      </c>
      <c r="F61" s="207">
        <v>100.29999999999998</v>
      </c>
      <c r="G61" s="207">
        <v>118.49999999999999</v>
      </c>
      <c r="H61" s="207">
        <v>136.6</v>
      </c>
      <c r="I61" s="207">
        <v>156</v>
      </c>
      <c r="J61" s="207">
        <v>156</v>
      </c>
      <c r="K61" s="207">
        <v>156</v>
      </c>
      <c r="L61" s="207">
        <v>156</v>
      </c>
      <c r="M61" s="207">
        <v>156</v>
      </c>
      <c r="N61" s="248">
        <v>6</v>
      </c>
      <c r="O61" s="245">
        <v>85.900000000000034</v>
      </c>
    </row>
    <row r="62" spans="1:15" x14ac:dyDescent="0.3">
      <c r="A62" s="237"/>
      <c r="B62" s="240"/>
      <c r="C62" s="243"/>
      <c r="D62" s="209" t="s">
        <v>276</v>
      </c>
      <c r="E62" s="217">
        <v>9.6999999999999993</v>
      </c>
      <c r="F62" s="217">
        <v>10.6</v>
      </c>
      <c r="G62" s="217">
        <v>8.6</v>
      </c>
      <c r="H62" s="217">
        <v>9.9</v>
      </c>
      <c r="I62" s="217">
        <v>10.4</v>
      </c>
      <c r="J62" s="217">
        <v>0</v>
      </c>
      <c r="K62" s="217">
        <v>0</v>
      </c>
      <c r="L62" s="217">
        <v>0</v>
      </c>
      <c r="M62" s="217">
        <v>0</v>
      </c>
      <c r="N62" s="249"/>
      <c r="O62" s="246"/>
    </row>
    <row r="63" spans="1:15" x14ac:dyDescent="0.3">
      <c r="A63" s="237"/>
      <c r="B63" s="240"/>
      <c r="C63" s="243"/>
      <c r="D63" s="209" t="s">
        <v>277</v>
      </c>
      <c r="E63" s="217">
        <v>10</v>
      </c>
      <c r="F63" s="217">
        <v>10.3</v>
      </c>
      <c r="G63" s="217">
        <v>9.6</v>
      </c>
      <c r="H63" s="217">
        <v>8.1999999999999993</v>
      </c>
      <c r="I63" s="217">
        <v>9</v>
      </c>
      <c r="J63" s="217">
        <v>0</v>
      </c>
      <c r="K63" s="217">
        <v>0</v>
      </c>
      <c r="L63" s="217">
        <v>0</v>
      </c>
      <c r="M63" s="217">
        <v>0</v>
      </c>
      <c r="N63" s="249"/>
      <c r="O63" s="246"/>
    </row>
    <row r="64" spans="1:15" x14ac:dyDescent="0.3">
      <c r="A64" s="237"/>
      <c r="B64" s="240"/>
      <c r="C64" s="243"/>
      <c r="D64" s="209" t="s">
        <v>278</v>
      </c>
      <c r="E64" s="217">
        <v>9.6999999999999993</v>
      </c>
      <c r="F64" s="217">
        <v>9.5</v>
      </c>
      <c r="G64" s="217"/>
      <c r="H64" s="217"/>
      <c r="I64" s="217"/>
      <c r="J64" s="217"/>
      <c r="K64" s="217"/>
      <c r="L64" s="217"/>
      <c r="M64" s="217"/>
      <c r="N64" s="249"/>
      <c r="O64" s="246"/>
    </row>
    <row r="65" spans="1:15" x14ac:dyDescent="0.3">
      <c r="A65" s="237"/>
      <c r="B65" s="240"/>
      <c r="C65" s="243"/>
      <c r="D65" s="209" t="s">
        <v>279</v>
      </c>
      <c r="E65" s="217">
        <v>10</v>
      </c>
      <c r="F65" s="217">
        <v>10.199999999999999</v>
      </c>
      <c r="G65" s="217"/>
      <c r="H65" s="217"/>
      <c r="I65" s="217"/>
      <c r="J65" s="217"/>
      <c r="K65" s="217"/>
      <c r="L65" s="217"/>
      <c r="M65" s="217"/>
      <c r="N65" s="249"/>
      <c r="O65" s="246"/>
    </row>
    <row r="66" spans="1:15" x14ac:dyDescent="0.3">
      <c r="A66" s="237"/>
      <c r="B66" s="240"/>
      <c r="C66" s="243"/>
      <c r="D66" s="209" t="s">
        <v>280</v>
      </c>
      <c r="E66" s="217">
        <v>10.7</v>
      </c>
      <c r="F66" s="217">
        <v>9.6</v>
      </c>
      <c r="G66" s="217"/>
      <c r="H66" s="217"/>
      <c r="I66" s="217"/>
      <c r="J66" s="217"/>
      <c r="K66" s="217"/>
      <c r="L66" s="217"/>
      <c r="M66" s="217"/>
      <c r="N66" s="249"/>
      <c r="O66" s="246"/>
    </row>
    <row r="67" spans="1:15" x14ac:dyDescent="0.3">
      <c r="A67" s="238"/>
      <c r="B67" s="241"/>
      <c r="C67" s="244"/>
      <c r="D67" s="210" t="s">
        <v>281</v>
      </c>
      <c r="E67" s="211"/>
      <c r="F67" s="211"/>
      <c r="G67" s="211"/>
      <c r="H67" s="211"/>
      <c r="I67" s="211"/>
      <c r="J67" s="211"/>
      <c r="K67" s="211"/>
      <c r="L67" s="211"/>
      <c r="M67" s="211"/>
      <c r="N67" s="250"/>
      <c r="O67" s="247"/>
    </row>
    <row r="68" spans="1:15" ht="17.399999999999999" x14ac:dyDescent="0.3">
      <c r="A68" s="216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</row>
  </sheetData>
  <mergeCells count="42">
    <mergeCell ref="A53:A59"/>
    <mergeCell ref="B53:B59"/>
    <mergeCell ref="C53:C59"/>
    <mergeCell ref="N53:N59"/>
    <mergeCell ref="O53:O59"/>
    <mergeCell ref="A61:A67"/>
    <mergeCell ref="B61:B67"/>
    <mergeCell ref="C61:C67"/>
    <mergeCell ref="N61:N67"/>
    <mergeCell ref="O61:O67"/>
    <mergeCell ref="A37:A43"/>
    <mergeCell ref="B37:B43"/>
    <mergeCell ref="C37:C43"/>
    <mergeCell ref="N37:N43"/>
    <mergeCell ref="O37:O43"/>
    <mergeCell ref="A45:A51"/>
    <mergeCell ref="B45:B51"/>
    <mergeCell ref="C45:C51"/>
    <mergeCell ref="N45:N51"/>
    <mergeCell ref="O45:O51"/>
    <mergeCell ref="A21:A27"/>
    <mergeCell ref="B21:B27"/>
    <mergeCell ref="C21:C27"/>
    <mergeCell ref="N21:N27"/>
    <mergeCell ref="O21:O27"/>
    <mergeCell ref="A29:A35"/>
    <mergeCell ref="B29:B35"/>
    <mergeCell ref="C29:C35"/>
    <mergeCell ref="N29:N35"/>
    <mergeCell ref="O29:O35"/>
    <mergeCell ref="E4:F4"/>
    <mergeCell ref="G4:M4"/>
    <mergeCell ref="O5:O11"/>
    <mergeCell ref="A13:A19"/>
    <mergeCell ref="B13:B19"/>
    <mergeCell ref="C13:C19"/>
    <mergeCell ref="N13:N19"/>
    <mergeCell ref="O13:O19"/>
    <mergeCell ref="N5:N11"/>
    <mergeCell ref="A5:A11"/>
    <mergeCell ref="B5:B11"/>
    <mergeCell ref="C5:C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0264A-7BFE-4303-92DA-4FFAD195FF02}">
  <sheetPr>
    <pageSetUpPr fitToPage="1"/>
  </sheetPr>
  <dimension ref="A1:O68"/>
  <sheetViews>
    <sheetView workbookViewId="0">
      <selection activeCell="C1" sqref="C1:C1048576"/>
    </sheetView>
  </sheetViews>
  <sheetFormatPr defaultRowHeight="14.4" x14ac:dyDescent="0.3"/>
  <cols>
    <col min="1" max="1" width="7.6640625" customWidth="1"/>
    <col min="2" max="2" width="24.33203125" customWidth="1"/>
    <col min="3" max="3" width="10.44140625" hidden="1" customWidth="1"/>
    <col min="14" max="14" width="7.33203125" customWidth="1"/>
  </cols>
  <sheetData>
    <row r="1" spans="1:15" ht="21" x14ac:dyDescent="0.3">
      <c r="A1" s="171"/>
      <c r="B1" s="171"/>
      <c r="C1" s="171"/>
      <c r="D1" s="193" t="s">
        <v>19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5" ht="15" x14ac:dyDescent="0.3">
      <c r="A2" s="171"/>
      <c r="B2" s="171"/>
      <c r="C2" s="171"/>
      <c r="D2" s="190" t="s">
        <v>20</v>
      </c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5" ht="21" x14ac:dyDescent="0.4">
      <c r="A3" s="172"/>
      <c r="B3" s="194" t="s">
        <v>289</v>
      </c>
      <c r="C3" s="171"/>
      <c r="D3" s="171"/>
      <c r="E3" s="171"/>
      <c r="F3" s="173" t="s">
        <v>270</v>
      </c>
      <c r="G3" s="171"/>
      <c r="H3" s="171"/>
      <c r="I3" s="171"/>
      <c r="J3" s="171"/>
      <c r="K3" s="171"/>
      <c r="L3" s="171"/>
      <c r="M3" s="171"/>
      <c r="N3" s="171"/>
      <c r="O3" s="171"/>
    </row>
    <row r="4" spans="1:15" ht="27" x14ac:dyDescent="0.3">
      <c r="A4" s="174" t="s">
        <v>271</v>
      </c>
      <c r="B4" s="175" t="s">
        <v>149</v>
      </c>
      <c r="C4" s="195" t="s">
        <v>3</v>
      </c>
      <c r="D4" s="224"/>
      <c r="E4" s="233" t="s">
        <v>272</v>
      </c>
      <c r="F4" s="234"/>
      <c r="G4" s="233" t="s">
        <v>273</v>
      </c>
      <c r="H4" s="234"/>
      <c r="I4" s="234"/>
      <c r="J4" s="234"/>
      <c r="K4" s="234"/>
      <c r="L4" s="234"/>
      <c r="M4" s="235"/>
      <c r="N4" s="176" t="s">
        <v>0</v>
      </c>
      <c r="O4" s="177" t="s">
        <v>274</v>
      </c>
    </row>
    <row r="5" spans="1:15" ht="15.6" x14ac:dyDescent="0.3">
      <c r="A5" s="236" t="s">
        <v>275</v>
      </c>
      <c r="B5" s="239" t="s">
        <v>214</v>
      </c>
      <c r="C5" s="242" t="s">
        <v>153</v>
      </c>
      <c r="D5" s="178"/>
      <c r="E5" s="179">
        <v>48.4</v>
      </c>
      <c r="F5" s="179">
        <v>96.1</v>
      </c>
      <c r="G5" s="179">
        <v>115.69999999999999</v>
      </c>
      <c r="H5" s="179">
        <v>134.79999999999998</v>
      </c>
      <c r="I5" s="179">
        <v>151.99999999999997</v>
      </c>
      <c r="J5" s="179">
        <v>151.99999999999997</v>
      </c>
      <c r="K5" s="179">
        <v>151.99999999999997</v>
      </c>
      <c r="L5" s="179">
        <v>151.99999999999997</v>
      </c>
      <c r="M5" s="180">
        <v>151.99999999999997</v>
      </c>
      <c r="N5" s="248">
        <v>6</v>
      </c>
      <c r="O5" s="245">
        <v>89.200000000000017</v>
      </c>
    </row>
    <row r="6" spans="1:15" x14ac:dyDescent="0.3">
      <c r="A6" s="237"/>
      <c r="B6" s="240"/>
      <c r="C6" s="243"/>
      <c r="D6" s="181" t="s">
        <v>276</v>
      </c>
      <c r="E6" s="189">
        <v>8.6</v>
      </c>
      <c r="F6" s="189">
        <v>8.4</v>
      </c>
      <c r="G6" s="189">
        <v>9.5</v>
      </c>
      <c r="H6" s="189">
        <v>9.4</v>
      </c>
      <c r="I6" s="189">
        <v>8.1999999999999993</v>
      </c>
      <c r="J6" s="189">
        <v>0</v>
      </c>
      <c r="K6" s="189">
        <v>0</v>
      </c>
      <c r="L6" s="189">
        <v>0</v>
      </c>
      <c r="M6" s="189">
        <v>0</v>
      </c>
      <c r="N6" s="249"/>
      <c r="O6" s="246"/>
    </row>
    <row r="7" spans="1:15" x14ac:dyDescent="0.3">
      <c r="A7" s="237"/>
      <c r="B7" s="240"/>
      <c r="C7" s="243"/>
      <c r="D7" s="181" t="s">
        <v>277</v>
      </c>
      <c r="E7" s="189">
        <v>9.9</v>
      </c>
      <c r="F7" s="189">
        <v>10</v>
      </c>
      <c r="G7" s="189">
        <v>10.1</v>
      </c>
      <c r="H7" s="189">
        <v>9.6999999999999993</v>
      </c>
      <c r="I7" s="189">
        <v>9</v>
      </c>
      <c r="J7" s="189">
        <v>0</v>
      </c>
      <c r="K7" s="189">
        <v>0</v>
      </c>
      <c r="L7" s="189">
        <v>0</v>
      </c>
      <c r="M7" s="189">
        <v>0</v>
      </c>
      <c r="N7" s="249"/>
      <c r="O7" s="246"/>
    </row>
    <row r="8" spans="1:15" x14ac:dyDescent="0.3">
      <c r="A8" s="237"/>
      <c r="B8" s="240"/>
      <c r="C8" s="243"/>
      <c r="D8" s="181" t="s">
        <v>278</v>
      </c>
      <c r="E8" s="189">
        <v>10.6</v>
      </c>
      <c r="F8" s="189">
        <v>9.9</v>
      </c>
      <c r="G8" s="189"/>
      <c r="H8" s="189"/>
      <c r="I8" s="189"/>
      <c r="J8" s="189"/>
      <c r="K8" s="189"/>
      <c r="L8" s="189"/>
      <c r="M8" s="189"/>
      <c r="N8" s="249"/>
      <c r="O8" s="246"/>
    </row>
    <row r="9" spans="1:15" x14ac:dyDescent="0.3">
      <c r="A9" s="237"/>
      <c r="B9" s="240"/>
      <c r="C9" s="243"/>
      <c r="D9" s="181" t="s">
        <v>279</v>
      </c>
      <c r="E9" s="189">
        <v>9.4</v>
      </c>
      <c r="F9" s="189">
        <v>10.4</v>
      </c>
      <c r="G9" s="189"/>
      <c r="H9" s="189"/>
      <c r="I9" s="189"/>
      <c r="J9" s="189"/>
      <c r="K9" s="189"/>
      <c r="L9" s="189"/>
      <c r="M9" s="189"/>
      <c r="N9" s="249"/>
      <c r="O9" s="246"/>
    </row>
    <row r="10" spans="1:15" x14ac:dyDescent="0.3">
      <c r="A10" s="237"/>
      <c r="B10" s="240"/>
      <c r="C10" s="243"/>
      <c r="D10" s="181" t="s">
        <v>280</v>
      </c>
      <c r="E10" s="189">
        <v>9.9</v>
      </c>
      <c r="F10" s="189">
        <v>9</v>
      </c>
      <c r="G10" s="189"/>
      <c r="H10" s="189"/>
      <c r="I10" s="189"/>
      <c r="J10" s="189"/>
      <c r="K10" s="189"/>
      <c r="L10" s="189"/>
      <c r="M10" s="189"/>
      <c r="N10" s="249"/>
      <c r="O10" s="246"/>
    </row>
    <row r="11" spans="1:15" x14ac:dyDescent="0.3">
      <c r="A11" s="238"/>
      <c r="B11" s="241"/>
      <c r="C11" s="244"/>
      <c r="D11" s="182" t="s">
        <v>281</v>
      </c>
      <c r="E11" s="183"/>
      <c r="F11" s="183"/>
      <c r="G11" s="183"/>
      <c r="H11" s="183"/>
      <c r="I11" s="183"/>
      <c r="J11" s="183"/>
      <c r="K11" s="183"/>
      <c r="L11" s="183"/>
      <c r="M11" s="183"/>
      <c r="N11" s="250"/>
      <c r="O11" s="247"/>
    </row>
    <row r="12" spans="1:15" ht="22.8" x14ac:dyDescent="0.4">
      <c r="A12" s="184"/>
      <c r="B12" s="185"/>
      <c r="C12" s="191"/>
      <c r="D12" s="171"/>
      <c r="E12" s="186"/>
      <c r="F12" s="186"/>
      <c r="G12" s="186"/>
      <c r="H12" s="186"/>
      <c r="I12" s="186"/>
      <c r="J12" s="186"/>
      <c r="K12" s="186"/>
      <c r="L12" s="186"/>
      <c r="M12" s="186"/>
      <c r="N12" s="187"/>
      <c r="O12" s="186"/>
    </row>
    <row r="13" spans="1:15" ht="15.6" x14ac:dyDescent="0.3">
      <c r="A13" s="236" t="s">
        <v>282</v>
      </c>
      <c r="B13" s="239" t="s">
        <v>290</v>
      </c>
      <c r="C13" s="242" t="s">
        <v>210</v>
      </c>
      <c r="D13" s="178"/>
      <c r="E13" s="179">
        <v>46.7</v>
      </c>
      <c r="F13" s="179">
        <v>97.6</v>
      </c>
      <c r="G13" s="179">
        <v>116.69999999999999</v>
      </c>
      <c r="H13" s="179">
        <v>134.29999999999998</v>
      </c>
      <c r="I13" s="179">
        <v>134.29999999999998</v>
      </c>
      <c r="J13" s="179">
        <v>134.29999999999998</v>
      </c>
      <c r="K13" s="179">
        <v>134.29999999999998</v>
      </c>
      <c r="L13" s="179">
        <v>134.29999999999998</v>
      </c>
      <c r="M13" s="179">
        <v>134.29999999999998</v>
      </c>
      <c r="N13" s="248">
        <v>7</v>
      </c>
      <c r="O13" s="245">
        <v>106.9</v>
      </c>
    </row>
    <row r="14" spans="1:15" x14ac:dyDescent="0.3">
      <c r="A14" s="237"/>
      <c r="B14" s="240"/>
      <c r="C14" s="243"/>
      <c r="D14" s="181" t="s">
        <v>276</v>
      </c>
      <c r="E14" s="189">
        <v>9.8000000000000007</v>
      </c>
      <c r="F14" s="189">
        <v>9.5</v>
      </c>
      <c r="G14" s="189">
        <v>9.6999999999999993</v>
      </c>
      <c r="H14" s="189">
        <v>9.1999999999999993</v>
      </c>
      <c r="I14" s="189">
        <v>0</v>
      </c>
      <c r="J14" s="189">
        <v>0</v>
      </c>
      <c r="K14" s="189">
        <v>0</v>
      </c>
      <c r="L14" s="189">
        <v>0</v>
      </c>
      <c r="M14" s="189">
        <v>0</v>
      </c>
      <c r="N14" s="249"/>
      <c r="O14" s="246"/>
    </row>
    <row r="15" spans="1:15" x14ac:dyDescent="0.3">
      <c r="A15" s="237"/>
      <c r="B15" s="240"/>
      <c r="C15" s="243"/>
      <c r="D15" s="181" t="s">
        <v>277</v>
      </c>
      <c r="E15" s="189">
        <v>9</v>
      </c>
      <c r="F15" s="189">
        <v>9.9</v>
      </c>
      <c r="G15" s="189">
        <v>9.4</v>
      </c>
      <c r="H15" s="189">
        <v>8.4</v>
      </c>
      <c r="I15" s="189">
        <v>0</v>
      </c>
      <c r="J15" s="189">
        <v>0</v>
      </c>
      <c r="K15" s="189">
        <v>0</v>
      </c>
      <c r="L15" s="189">
        <v>0</v>
      </c>
      <c r="M15" s="189">
        <v>0</v>
      </c>
      <c r="N15" s="249"/>
      <c r="O15" s="246"/>
    </row>
    <row r="16" spans="1:15" x14ac:dyDescent="0.3">
      <c r="A16" s="237"/>
      <c r="B16" s="240"/>
      <c r="C16" s="243"/>
      <c r="D16" s="181" t="s">
        <v>278</v>
      </c>
      <c r="E16" s="189">
        <v>9.1999999999999993</v>
      </c>
      <c r="F16" s="189">
        <v>10.7</v>
      </c>
      <c r="G16" s="189"/>
      <c r="H16" s="189"/>
      <c r="I16" s="189"/>
      <c r="J16" s="189"/>
      <c r="K16" s="189"/>
      <c r="L16" s="189"/>
      <c r="M16" s="189"/>
      <c r="N16" s="249"/>
      <c r="O16" s="246"/>
    </row>
    <row r="17" spans="1:15" x14ac:dyDescent="0.3">
      <c r="A17" s="237"/>
      <c r="B17" s="240"/>
      <c r="C17" s="243"/>
      <c r="D17" s="181" t="s">
        <v>279</v>
      </c>
      <c r="E17" s="189">
        <v>10</v>
      </c>
      <c r="F17" s="189">
        <v>10.8</v>
      </c>
      <c r="G17" s="189"/>
      <c r="H17" s="189"/>
      <c r="I17" s="189"/>
      <c r="J17" s="189"/>
      <c r="K17" s="189"/>
      <c r="L17" s="189"/>
      <c r="M17" s="189"/>
      <c r="N17" s="249"/>
      <c r="O17" s="246"/>
    </row>
    <row r="18" spans="1:15" x14ac:dyDescent="0.3">
      <c r="A18" s="237"/>
      <c r="B18" s="240"/>
      <c r="C18" s="243"/>
      <c r="D18" s="181" t="s">
        <v>280</v>
      </c>
      <c r="E18" s="189">
        <v>8.6999999999999993</v>
      </c>
      <c r="F18" s="189">
        <v>10</v>
      </c>
      <c r="G18" s="189"/>
      <c r="H18" s="189"/>
      <c r="I18" s="189"/>
      <c r="J18" s="189"/>
      <c r="K18" s="189"/>
      <c r="L18" s="189"/>
      <c r="M18" s="189"/>
      <c r="N18" s="249"/>
      <c r="O18" s="246"/>
    </row>
    <row r="19" spans="1:15" x14ac:dyDescent="0.3">
      <c r="A19" s="238"/>
      <c r="B19" s="241"/>
      <c r="C19" s="244"/>
      <c r="D19" s="182" t="s">
        <v>281</v>
      </c>
      <c r="E19" s="183"/>
      <c r="F19" s="183"/>
      <c r="G19" s="183"/>
      <c r="H19" s="183"/>
      <c r="I19" s="183"/>
      <c r="J19" s="183"/>
      <c r="K19" s="183"/>
      <c r="L19" s="183"/>
      <c r="M19" s="183"/>
      <c r="N19" s="250"/>
      <c r="O19" s="247"/>
    </row>
    <row r="20" spans="1:15" ht="22.8" x14ac:dyDescent="0.4">
      <c r="A20" s="184"/>
      <c r="B20" s="171"/>
      <c r="C20" s="192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87"/>
      <c r="O20" s="186"/>
    </row>
    <row r="21" spans="1:15" ht="15.6" x14ac:dyDescent="0.3">
      <c r="A21" s="236" t="s">
        <v>283</v>
      </c>
      <c r="B21" s="239" t="s">
        <v>291</v>
      </c>
      <c r="C21" s="242" t="s">
        <v>190</v>
      </c>
      <c r="D21" s="178"/>
      <c r="E21" s="179">
        <v>46.1</v>
      </c>
      <c r="F21" s="179">
        <v>94.100000000000009</v>
      </c>
      <c r="G21" s="179">
        <v>113.80000000000001</v>
      </c>
      <c r="H21" s="179">
        <v>113.80000000000001</v>
      </c>
      <c r="I21" s="179">
        <v>113.80000000000001</v>
      </c>
      <c r="J21" s="179">
        <v>113.80000000000001</v>
      </c>
      <c r="K21" s="179">
        <v>113.80000000000001</v>
      </c>
      <c r="L21" s="179">
        <v>113.80000000000001</v>
      </c>
      <c r="M21" s="179">
        <v>113.80000000000001</v>
      </c>
      <c r="N21" s="248">
        <v>8</v>
      </c>
      <c r="O21" s="245">
        <v>127.39999999999998</v>
      </c>
    </row>
    <row r="22" spans="1:15" x14ac:dyDescent="0.3">
      <c r="A22" s="237"/>
      <c r="B22" s="240"/>
      <c r="C22" s="243"/>
      <c r="D22" s="181" t="s">
        <v>276</v>
      </c>
      <c r="E22" s="189">
        <v>8.6</v>
      </c>
      <c r="F22" s="189">
        <v>9.4</v>
      </c>
      <c r="G22" s="189">
        <v>9.6999999999999993</v>
      </c>
      <c r="H22" s="189">
        <v>0</v>
      </c>
      <c r="I22" s="189">
        <v>0</v>
      </c>
      <c r="J22" s="189">
        <v>0</v>
      </c>
      <c r="K22" s="189">
        <v>0</v>
      </c>
      <c r="L22" s="189">
        <v>0</v>
      </c>
      <c r="M22" s="189">
        <v>0</v>
      </c>
      <c r="N22" s="249"/>
      <c r="O22" s="246"/>
    </row>
    <row r="23" spans="1:15" x14ac:dyDescent="0.3">
      <c r="A23" s="237"/>
      <c r="B23" s="240"/>
      <c r="C23" s="243"/>
      <c r="D23" s="181" t="s">
        <v>277</v>
      </c>
      <c r="E23" s="189">
        <v>8.6</v>
      </c>
      <c r="F23" s="189">
        <v>10.3</v>
      </c>
      <c r="G23" s="189">
        <v>10</v>
      </c>
      <c r="H23" s="189">
        <v>0</v>
      </c>
      <c r="I23" s="189">
        <v>0</v>
      </c>
      <c r="J23" s="189">
        <v>0</v>
      </c>
      <c r="K23" s="189">
        <v>0</v>
      </c>
      <c r="L23" s="189">
        <v>0</v>
      </c>
      <c r="M23" s="189">
        <v>0</v>
      </c>
      <c r="N23" s="249"/>
      <c r="O23" s="246"/>
    </row>
    <row r="24" spans="1:15" x14ac:dyDescent="0.3">
      <c r="A24" s="237"/>
      <c r="B24" s="240"/>
      <c r="C24" s="243"/>
      <c r="D24" s="181" t="s">
        <v>278</v>
      </c>
      <c r="E24" s="189">
        <v>8.8000000000000007</v>
      </c>
      <c r="F24" s="189">
        <v>9.1999999999999993</v>
      </c>
      <c r="G24" s="189"/>
      <c r="H24" s="189"/>
      <c r="I24" s="189"/>
      <c r="J24" s="189"/>
      <c r="K24" s="189"/>
      <c r="L24" s="189"/>
      <c r="M24" s="189"/>
      <c r="N24" s="249"/>
      <c r="O24" s="246"/>
    </row>
    <row r="25" spans="1:15" x14ac:dyDescent="0.3">
      <c r="A25" s="237"/>
      <c r="B25" s="240"/>
      <c r="C25" s="243"/>
      <c r="D25" s="181" t="s">
        <v>279</v>
      </c>
      <c r="E25" s="189">
        <v>9.6</v>
      </c>
      <c r="F25" s="189">
        <v>9.5</v>
      </c>
      <c r="G25" s="189"/>
      <c r="H25" s="189"/>
      <c r="I25" s="189"/>
      <c r="J25" s="189"/>
      <c r="K25" s="189"/>
      <c r="L25" s="189"/>
      <c r="M25" s="189"/>
      <c r="N25" s="249"/>
      <c r="O25" s="246"/>
    </row>
    <row r="26" spans="1:15" x14ac:dyDescent="0.3">
      <c r="A26" s="237"/>
      <c r="B26" s="240"/>
      <c r="C26" s="243"/>
      <c r="D26" s="181" t="s">
        <v>280</v>
      </c>
      <c r="E26" s="189">
        <v>10.5</v>
      </c>
      <c r="F26" s="189">
        <v>9.6</v>
      </c>
      <c r="G26" s="189"/>
      <c r="H26" s="189"/>
      <c r="I26" s="189"/>
      <c r="J26" s="189"/>
      <c r="K26" s="189"/>
      <c r="L26" s="189"/>
      <c r="M26" s="189"/>
      <c r="N26" s="249"/>
      <c r="O26" s="246"/>
    </row>
    <row r="27" spans="1:15" x14ac:dyDescent="0.3">
      <c r="A27" s="238"/>
      <c r="B27" s="241"/>
      <c r="C27" s="244"/>
      <c r="D27" s="182" t="s">
        <v>281</v>
      </c>
      <c r="E27" s="183"/>
      <c r="F27" s="183"/>
      <c r="G27" s="183"/>
      <c r="H27" s="183"/>
      <c r="I27" s="183"/>
      <c r="J27" s="183"/>
      <c r="K27" s="183"/>
      <c r="L27" s="183"/>
      <c r="M27" s="183"/>
      <c r="N27" s="250"/>
      <c r="O27" s="247"/>
    </row>
    <row r="28" spans="1:15" ht="22.8" x14ac:dyDescent="0.4">
      <c r="A28" s="184"/>
      <c r="B28" s="185"/>
      <c r="C28" s="191"/>
      <c r="D28" s="171"/>
      <c r="E28" s="186"/>
      <c r="F28" s="186"/>
      <c r="G28" s="186"/>
      <c r="H28" s="186"/>
      <c r="I28" s="186"/>
      <c r="J28" s="186"/>
      <c r="K28" s="186"/>
      <c r="L28" s="186"/>
      <c r="M28" s="186"/>
      <c r="N28" s="187"/>
      <c r="O28" s="186"/>
    </row>
    <row r="29" spans="1:15" ht="15.6" x14ac:dyDescent="0.3">
      <c r="A29" s="236" t="s">
        <v>284</v>
      </c>
      <c r="B29" s="239" t="s">
        <v>292</v>
      </c>
      <c r="C29" s="242" t="s">
        <v>190</v>
      </c>
      <c r="D29" s="178"/>
      <c r="E29" s="179">
        <v>48.2</v>
      </c>
      <c r="F29" s="179">
        <v>96.800000000000011</v>
      </c>
      <c r="G29" s="179">
        <v>116.4</v>
      </c>
      <c r="H29" s="179">
        <v>136.4</v>
      </c>
      <c r="I29" s="179">
        <v>154.69999999999999</v>
      </c>
      <c r="J29" s="179">
        <v>174.7</v>
      </c>
      <c r="K29" s="179">
        <v>174.7</v>
      </c>
      <c r="L29" s="179">
        <v>174.7</v>
      </c>
      <c r="M29" s="179">
        <v>174.7</v>
      </c>
      <c r="N29" s="248">
        <v>5</v>
      </c>
      <c r="O29" s="245">
        <v>66.5</v>
      </c>
    </row>
    <row r="30" spans="1:15" x14ac:dyDescent="0.3">
      <c r="A30" s="237"/>
      <c r="B30" s="240"/>
      <c r="C30" s="243"/>
      <c r="D30" s="181" t="s">
        <v>276</v>
      </c>
      <c r="E30" s="189">
        <v>10.3</v>
      </c>
      <c r="F30" s="189">
        <v>8.8000000000000007</v>
      </c>
      <c r="G30" s="189">
        <v>9.5</v>
      </c>
      <c r="H30" s="189">
        <v>10</v>
      </c>
      <c r="I30" s="189">
        <v>8.6</v>
      </c>
      <c r="J30" s="189">
        <v>9.9</v>
      </c>
      <c r="K30" s="189">
        <v>0</v>
      </c>
      <c r="L30" s="189">
        <v>0</v>
      </c>
      <c r="M30" s="189">
        <v>0</v>
      </c>
      <c r="N30" s="249"/>
      <c r="O30" s="246"/>
    </row>
    <row r="31" spans="1:15" x14ac:dyDescent="0.3">
      <c r="A31" s="237"/>
      <c r="B31" s="240"/>
      <c r="C31" s="243"/>
      <c r="D31" s="181" t="s">
        <v>277</v>
      </c>
      <c r="E31" s="189">
        <v>10.199999999999999</v>
      </c>
      <c r="F31" s="189">
        <v>10.3</v>
      </c>
      <c r="G31" s="189">
        <v>10.1</v>
      </c>
      <c r="H31" s="189">
        <v>10</v>
      </c>
      <c r="I31" s="189">
        <v>9.6999999999999993</v>
      </c>
      <c r="J31" s="189">
        <v>10.1</v>
      </c>
      <c r="K31" s="189">
        <v>0</v>
      </c>
      <c r="L31" s="189">
        <v>0</v>
      </c>
      <c r="M31" s="189">
        <v>0</v>
      </c>
      <c r="N31" s="249"/>
      <c r="O31" s="246"/>
    </row>
    <row r="32" spans="1:15" x14ac:dyDescent="0.3">
      <c r="A32" s="237"/>
      <c r="B32" s="240"/>
      <c r="C32" s="243"/>
      <c r="D32" s="181" t="s">
        <v>278</v>
      </c>
      <c r="E32" s="189">
        <v>8.6999999999999993</v>
      </c>
      <c r="F32" s="189">
        <v>9.4</v>
      </c>
      <c r="G32" s="189"/>
      <c r="H32" s="189"/>
      <c r="I32" s="189"/>
      <c r="J32" s="189"/>
      <c r="K32" s="189"/>
      <c r="L32" s="189"/>
      <c r="M32" s="189"/>
      <c r="N32" s="249"/>
      <c r="O32" s="246"/>
    </row>
    <row r="33" spans="1:15" x14ac:dyDescent="0.3">
      <c r="A33" s="237"/>
      <c r="B33" s="240"/>
      <c r="C33" s="243"/>
      <c r="D33" s="181" t="s">
        <v>279</v>
      </c>
      <c r="E33" s="189">
        <v>10</v>
      </c>
      <c r="F33" s="189">
        <v>10.6</v>
      </c>
      <c r="G33" s="189"/>
      <c r="H33" s="189"/>
      <c r="I33" s="189"/>
      <c r="J33" s="189"/>
      <c r="K33" s="189"/>
      <c r="L33" s="189"/>
      <c r="M33" s="189"/>
      <c r="N33" s="249"/>
      <c r="O33" s="246"/>
    </row>
    <row r="34" spans="1:15" x14ac:dyDescent="0.3">
      <c r="A34" s="237"/>
      <c r="B34" s="240"/>
      <c r="C34" s="243"/>
      <c r="D34" s="181" t="s">
        <v>280</v>
      </c>
      <c r="E34" s="189">
        <v>9</v>
      </c>
      <c r="F34" s="189">
        <v>9.5</v>
      </c>
      <c r="G34" s="189"/>
      <c r="H34" s="189"/>
      <c r="I34" s="189"/>
      <c r="J34" s="189"/>
      <c r="K34" s="189"/>
      <c r="L34" s="189"/>
      <c r="M34" s="189"/>
      <c r="N34" s="249"/>
      <c r="O34" s="246"/>
    </row>
    <row r="35" spans="1:15" x14ac:dyDescent="0.3">
      <c r="A35" s="238"/>
      <c r="B35" s="241"/>
      <c r="C35" s="244"/>
      <c r="D35" s="182" t="s">
        <v>281</v>
      </c>
      <c r="E35" s="183"/>
      <c r="F35" s="183"/>
      <c r="G35" s="183"/>
      <c r="H35" s="183"/>
      <c r="I35" s="183"/>
      <c r="J35" s="183"/>
      <c r="K35" s="183"/>
      <c r="L35" s="183"/>
      <c r="M35" s="183"/>
      <c r="N35" s="250"/>
      <c r="O35" s="247"/>
    </row>
    <row r="36" spans="1:15" ht="22.8" x14ac:dyDescent="0.4">
      <c r="A36" s="184"/>
      <c r="B36" s="171"/>
      <c r="C36" s="192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87"/>
      <c r="O36" s="186"/>
    </row>
    <row r="37" spans="1:15" ht="15.6" x14ac:dyDescent="0.3">
      <c r="A37" s="236" t="s">
        <v>285</v>
      </c>
      <c r="B37" s="239" t="s">
        <v>293</v>
      </c>
      <c r="C37" s="242" t="s">
        <v>210</v>
      </c>
      <c r="D37" s="178"/>
      <c r="E37" s="179">
        <v>49.599999999999994</v>
      </c>
      <c r="F37" s="179">
        <v>99.6</v>
      </c>
      <c r="G37" s="179">
        <v>119.1</v>
      </c>
      <c r="H37" s="179">
        <v>138.4</v>
      </c>
      <c r="I37" s="179">
        <v>158.80000000000001</v>
      </c>
      <c r="J37" s="179">
        <v>179.10000000000002</v>
      </c>
      <c r="K37" s="179">
        <v>199.10000000000002</v>
      </c>
      <c r="L37" s="179">
        <v>218.60000000000002</v>
      </c>
      <c r="M37" s="179">
        <v>238.90000000000003</v>
      </c>
      <c r="N37" s="248">
        <v>2</v>
      </c>
      <c r="O37" s="245">
        <v>2.2999999999999545</v>
      </c>
    </row>
    <row r="38" spans="1:15" x14ac:dyDescent="0.3">
      <c r="A38" s="237"/>
      <c r="B38" s="240"/>
      <c r="C38" s="243"/>
      <c r="D38" s="181" t="s">
        <v>276</v>
      </c>
      <c r="E38" s="189">
        <v>10.5</v>
      </c>
      <c r="F38" s="189">
        <v>9.8000000000000007</v>
      </c>
      <c r="G38" s="189">
        <v>10.3</v>
      </c>
      <c r="H38" s="189">
        <v>10</v>
      </c>
      <c r="I38" s="189">
        <v>10.5</v>
      </c>
      <c r="J38" s="189">
        <v>10.199999999999999</v>
      </c>
      <c r="K38" s="189">
        <v>10.8</v>
      </c>
      <c r="L38" s="189">
        <v>10.4</v>
      </c>
      <c r="M38" s="189">
        <v>10</v>
      </c>
      <c r="N38" s="249"/>
      <c r="O38" s="246"/>
    </row>
    <row r="39" spans="1:15" x14ac:dyDescent="0.3">
      <c r="A39" s="237"/>
      <c r="B39" s="240"/>
      <c r="C39" s="243"/>
      <c r="D39" s="181" t="s">
        <v>277</v>
      </c>
      <c r="E39" s="189">
        <v>10.4</v>
      </c>
      <c r="F39" s="189">
        <v>10.5</v>
      </c>
      <c r="G39" s="189">
        <v>9.1999999999999993</v>
      </c>
      <c r="H39" s="189">
        <v>9.3000000000000007</v>
      </c>
      <c r="I39" s="189">
        <v>9.9</v>
      </c>
      <c r="J39" s="189">
        <v>10.1</v>
      </c>
      <c r="K39" s="189">
        <v>9.1999999999999993</v>
      </c>
      <c r="L39" s="189">
        <v>9.1</v>
      </c>
      <c r="M39" s="189">
        <v>10.3</v>
      </c>
      <c r="N39" s="249"/>
      <c r="O39" s="246"/>
    </row>
    <row r="40" spans="1:15" x14ac:dyDescent="0.3">
      <c r="A40" s="237"/>
      <c r="B40" s="240"/>
      <c r="C40" s="243"/>
      <c r="D40" s="181" t="s">
        <v>278</v>
      </c>
      <c r="E40" s="189">
        <v>10.199999999999999</v>
      </c>
      <c r="F40" s="189">
        <v>9.5</v>
      </c>
      <c r="G40" s="189"/>
      <c r="H40" s="189"/>
      <c r="I40" s="189"/>
      <c r="J40" s="189"/>
      <c r="K40" s="189"/>
      <c r="L40" s="189"/>
      <c r="M40" s="189"/>
      <c r="N40" s="249"/>
      <c r="O40" s="246"/>
    </row>
    <row r="41" spans="1:15" x14ac:dyDescent="0.3">
      <c r="A41" s="237"/>
      <c r="B41" s="240"/>
      <c r="C41" s="243"/>
      <c r="D41" s="181" t="s">
        <v>279</v>
      </c>
      <c r="E41" s="189">
        <v>9.1999999999999993</v>
      </c>
      <c r="F41" s="189">
        <v>10.3</v>
      </c>
      <c r="G41" s="189"/>
      <c r="H41" s="189"/>
      <c r="I41" s="189"/>
      <c r="J41" s="189"/>
      <c r="K41" s="189"/>
      <c r="L41" s="189"/>
      <c r="M41" s="189"/>
      <c r="N41" s="249"/>
      <c r="O41" s="246"/>
    </row>
    <row r="42" spans="1:15" x14ac:dyDescent="0.3">
      <c r="A42" s="237"/>
      <c r="B42" s="240"/>
      <c r="C42" s="243"/>
      <c r="D42" s="181" t="s">
        <v>280</v>
      </c>
      <c r="E42" s="189">
        <v>9.3000000000000007</v>
      </c>
      <c r="F42" s="189">
        <v>9.9</v>
      </c>
      <c r="G42" s="189"/>
      <c r="H42" s="189"/>
      <c r="I42" s="189"/>
      <c r="J42" s="189"/>
      <c r="K42" s="189"/>
      <c r="L42" s="189"/>
      <c r="M42" s="189"/>
      <c r="N42" s="249"/>
      <c r="O42" s="246"/>
    </row>
    <row r="43" spans="1:15" x14ac:dyDescent="0.3">
      <c r="A43" s="238"/>
      <c r="B43" s="241"/>
      <c r="C43" s="244"/>
      <c r="D43" s="182" t="s">
        <v>281</v>
      </c>
      <c r="E43" s="183"/>
      <c r="F43" s="183"/>
      <c r="G43" s="183"/>
      <c r="H43" s="183"/>
      <c r="I43" s="183"/>
      <c r="J43" s="183"/>
      <c r="K43" s="183"/>
      <c r="L43" s="183"/>
      <c r="M43" s="183"/>
      <c r="N43" s="250"/>
      <c r="O43" s="247"/>
    </row>
    <row r="44" spans="1:15" ht="22.8" x14ac:dyDescent="0.4">
      <c r="A44" s="184"/>
      <c r="B44" s="185"/>
      <c r="C44" s="191"/>
      <c r="D44" s="171"/>
      <c r="E44" s="186"/>
      <c r="F44" s="186"/>
      <c r="G44" s="186"/>
      <c r="H44" s="186"/>
      <c r="I44" s="186"/>
      <c r="J44" s="186"/>
      <c r="K44" s="186"/>
      <c r="L44" s="186"/>
      <c r="M44" s="186"/>
      <c r="N44" s="187"/>
      <c r="O44" s="186"/>
    </row>
    <row r="45" spans="1:15" ht="15.6" x14ac:dyDescent="0.3">
      <c r="A45" s="236" t="s">
        <v>286</v>
      </c>
      <c r="B45" s="239" t="s">
        <v>206</v>
      </c>
      <c r="C45" s="242" t="s">
        <v>190</v>
      </c>
      <c r="D45" s="178"/>
      <c r="E45" s="179">
        <v>50.4</v>
      </c>
      <c r="F45" s="179">
        <v>100.5</v>
      </c>
      <c r="G45" s="179">
        <v>120.9</v>
      </c>
      <c r="H45" s="179">
        <v>141.1</v>
      </c>
      <c r="I45" s="179">
        <v>159.30000000000001</v>
      </c>
      <c r="J45" s="179">
        <v>178</v>
      </c>
      <c r="K45" s="179">
        <v>195.4</v>
      </c>
      <c r="L45" s="179">
        <v>195.4</v>
      </c>
      <c r="M45" s="179">
        <v>195.4</v>
      </c>
      <c r="N45" s="248">
        <v>4</v>
      </c>
      <c r="O45" s="245">
        <v>45.799999999999983</v>
      </c>
    </row>
    <row r="46" spans="1:15" x14ac:dyDescent="0.3">
      <c r="A46" s="237"/>
      <c r="B46" s="240"/>
      <c r="C46" s="243"/>
      <c r="D46" s="181" t="s">
        <v>276</v>
      </c>
      <c r="E46" s="189">
        <v>10.199999999999999</v>
      </c>
      <c r="F46" s="189">
        <v>10.5</v>
      </c>
      <c r="G46" s="189">
        <v>10.199999999999999</v>
      </c>
      <c r="H46" s="189">
        <v>10</v>
      </c>
      <c r="I46" s="189">
        <v>9.8000000000000007</v>
      </c>
      <c r="J46" s="189">
        <v>8.5</v>
      </c>
      <c r="K46" s="189">
        <v>7.9</v>
      </c>
      <c r="L46" s="189">
        <v>0</v>
      </c>
      <c r="M46" s="189">
        <v>0</v>
      </c>
      <c r="N46" s="249"/>
      <c r="O46" s="246"/>
    </row>
    <row r="47" spans="1:15" x14ac:dyDescent="0.3">
      <c r="A47" s="237"/>
      <c r="B47" s="240"/>
      <c r="C47" s="243"/>
      <c r="D47" s="181" t="s">
        <v>277</v>
      </c>
      <c r="E47" s="189">
        <v>10</v>
      </c>
      <c r="F47" s="189">
        <v>8.6</v>
      </c>
      <c r="G47" s="189">
        <v>10.199999999999999</v>
      </c>
      <c r="H47" s="189">
        <v>10.199999999999999</v>
      </c>
      <c r="I47" s="189">
        <v>8.4</v>
      </c>
      <c r="J47" s="189">
        <v>10.199999999999999</v>
      </c>
      <c r="K47" s="189">
        <v>9.5</v>
      </c>
      <c r="L47" s="189">
        <v>0</v>
      </c>
      <c r="M47" s="189">
        <v>0</v>
      </c>
      <c r="N47" s="249"/>
      <c r="O47" s="246"/>
    </row>
    <row r="48" spans="1:15" x14ac:dyDescent="0.3">
      <c r="A48" s="237"/>
      <c r="B48" s="240"/>
      <c r="C48" s="243"/>
      <c r="D48" s="181" t="s">
        <v>278</v>
      </c>
      <c r="E48" s="189">
        <v>9.6999999999999993</v>
      </c>
      <c r="F48" s="189">
        <v>10.199999999999999</v>
      </c>
      <c r="G48" s="189"/>
      <c r="H48" s="189"/>
      <c r="I48" s="189"/>
      <c r="J48" s="189"/>
      <c r="K48" s="189"/>
      <c r="L48" s="189"/>
      <c r="M48" s="189"/>
      <c r="N48" s="249"/>
      <c r="O48" s="246"/>
    </row>
    <row r="49" spans="1:15" x14ac:dyDescent="0.3">
      <c r="A49" s="237"/>
      <c r="B49" s="240"/>
      <c r="C49" s="243"/>
      <c r="D49" s="181" t="s">
        <v>279</v>
      </c>
      <c r="E49" s="189">
        <v>10.6</v>
      </c>
      <c r="F49" s="189">
        <v>10.3</v>
      </c>
      <c r="G49" s="189"/>
      <c r="H49" s="189"/>
      <c r="I49" s="189"/>
      <c r="J49" s="189"/>
      <c r="K49" s="189"/>
      <c r="L49" s="189"/>
      <c r="M49" s="189"/>
      <c r="N49" s="249"/>
      <c r="O49" s="246"/>
    </row>
    <row r="50" spans="1:15" x14ac:dyDescent="0.3">
      <c r="A50" s="237"/>
      <c r="B50" s="240"/>
      <c r="C50" s="243"/>
      <c r="D50" s="181" t="s">
        <v>280</v>
      </c>
      <c r="E50" s="189">
        <v>9.9</v>
      </c>
      <c r="F50" s="189">
        <v>10.5</v>
      </c>
      <c r="G50" s="189"/>
      <c r="H50" s="189"/>
      <c r="I50" s="189"/>
      <c r="J50" s="189"/>
      <c r="K50" s="189"/>
      <c r="L50" s="189"/>
      <c r="M50" s="189"/>
      <c r="N50" s="249"/>
      <c r="O50" s="246"/>
    </row>
    <row r="51" spans="1:15" x14ac:dyDescent="0.3">
      <c r="A51" s="238"/>
      <c r="B51" s="241"/>
      <c r="C51" s="244"/>
      <c r="D51" s="182" t="s">
        <v>281</v>
      </c>
      <c r="E51" s="183"/>
      <c r="F51" s="183"/>
      <c r="G51" s="183"/>
      <c r="H51" s="183"/>
      <c r="I51" s="183"/>
      <c r="J51" s="183"/>
      <c r="K51" s="183"/>
      <c r="L51" s="183"/>
      <c r="M51" s="183"/>
      <c r="N51" s="250"/>
      <c r="O51" s="247"/>
    </row>
    <row r="52" spans="1:15" ht="22.8" x14ac:dyDescent="0.4">
      <c r="A52" s="184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87"/>
      <c r="O52" s="186"/>
    </row>
    <row r="53" spans="1:15" ht="15.6" x14ac:dyDescent="0.3">
      <c r="A53" s="236" t="s">
        <v>287</v>
      </c>
      <c r="B53" s="239" t="s">
        <v>294</v>
      </c>
      <c r="C53" s="242" t="s">
        <v>221</v>
      </c>
      <c r="D53" s="178"/>
      <c r="E53" s="179">
        <v>51.3</v>
      </c>
      <c r="F53" s="179">
        <v>101.2</v>
      </c>
      <c r="G53" s="179">
        <v>121.30000000000001</v>
      </c>
      <c r="H53" s="179">
        <v>140</v>
      </c>
      <c r="I53" s="179">
        <v>159.5</v>
      </c>
      <c r="J53" s="179">
        <v>179.6</v>
      </c>
      <c r="K53" s="179">
        <v>199.7</v>
      </c>
      <c r="L53" s="179">
        <v>220.29999999999998</v>
      </c>
      <c r="M53" s="179">
        <v>241.2</v>
      </c>
      <c r="N53" s="248">
        <v>1</v>
      </c>
      <c r="O53" s="245">
        <v>0</v>
      </c>
    </row>
    <row r="54" spans="1:15" x14ac:dyDescent="0.3">
      <c r="A54" s="237"/>
      <c r="B54" s="240"/>
      <c r="C54" s="243"/>
      <c r="D54" s="181" t="s">
        <v>276</v>
      </c>
      <c r="E54" s="189">
        <v>10.1</v>
      </c>
      <c r="F54" s="189">
        <v>10.8</v>
      </c>
      <c r="G54" s="189">
        <v>9.8000000000000007</v>
      </c>
      <c r="H54" s="189">
        <v>8.4</v>
      </c>
      <c r="I54" s="189">
        <v>9.4</v>
      </c>
      <c r="J54" s="189">
        <v>9.9</v>
      </c>
      <c r="K54" s="189">
        <v>9.9</v>
      </c>
      <c r="L54" s="189">
        <v>10</v>
      </c>
      <c r="M54" s="189">
        <v>10.9</v>
      </c>
      <c r="N54" s="249"/>
      <c r="O54" s="246"/>
    </row>
    <row r="55" spans="1:15" x14ac:dyDescent="0.3">
      <c r="A55" s="237"/>
      <c r="B55" s="240"/>
      <c r="C55" s="243"/>
      <c r="D55" s="181" t="s">
        <v>277</v>
      </c>
      <c r="E55" s="189">
        <v>10.199999999999999</v>
      </c>
      <c r="F55" s="189">
        <v>9.3000000000000007</v>
      </c>
      <c r="G55" s="189">
        <v>10.3</v>
      </c>
      <c r="H55" s="189">
        <v>10.3</v>
      </c>
      <c r="I55" s="189">
        <v>10.1</v>
      </c>
      <c r="J55" s="189">
        <v>10.199999999999999</v>
      </c>
      <c r="K55" s="189">
        <v>10.199999999999999</v>
      </c>
      <c r="L55" s="189">
        <v>10.6</v>
      </c>
      <c r="M55" s="189">
        <v>10</v>
      </c>
      <c r="N55" s="249"/>
      <c r="O55" s="246"/>
    </row>
    <row r="56" spans="1:15" x14ac:dyDescent="0.3">
      <c r="A56" s="237"/>
      <c r="B56" s="240"/>
      <c r="C56" s="243"/>
      <c r="D56" s="181" t="s">
        <v>278</v>
      </c>
      <c r="E56" s="189">
        <v>10.5</v>
      </c>
      <c r="F56" s="189">
        <v>10.1</v>
      </c>
      <c r="G56" s="189"/>
      <c r="H56" s="189"/>
      <c r="I56" s="189"/>
      <c r="J56" s="189"/>
      <c r="K56" s="189"/>
      <c r="L56" s="189"/>
      <c r="M56" s="189"/>
      <c r="N56" s="249"/>
      <c r="O56" s="246"/>
    </row>
    <row r="57" spans="1:15" x14ac:dyDescent="0.3">
      <c r="A57" s="237"/>
      <c r="B57" s="240"/>
      <c r="C57" s="243"/>
      <c r="D57" s="181" t="s">
        <v>279</v>
      </c>
      <c r="E57" s="189">
        <v>10.5</v>
      </c>
      <c r="F57" s="189">
        <v>9.6999999999999993</v>
      </c>
      <c r="G57" s="189"/>
      <c r="H57" s="189"/>
      <c r="I57" s="189"/>
      <c r="J57" s="189"/>
      <c r="K57" s="189"/>
      <c r="L57" s="189"/>
      <c r="M57" s="189"/>
      <c r="N57" s="249"/>
      <c r="O57" s="246"/>
    </row>
    <row r="58" spans="1:15" x14ac:dyDescent="0.3">
      <c r="A58" s="237"/>
      <c r="B58" s="240"/>
      <c r="C58" s="243"/>
      <c r="D58" s="181" t="s">
        <v>280</v>
      </c>
      <c r="E58" s="189">
        <v>10</v>
      </c>
      <c r="F58" s="189">
        <v>10</v>
      </c>
      <c r="G58" s="189"/>
      <c r="H58" s="189"/>
      <c r="I58" s="189"/>
      <c r="J58" s="189"/>
      <c r="K58" s="189"/>
      <c r="L58" s="189"/>
      <c r="M58" s="189"/>
      <c r="N58" s="249"/>
      <c r="O58" s="246"/>
    </row>
    <row r="59" spans="1:15" x14ac:dyDescent="0.3">
      <c r="A59" s="238"/>
      <c r="B59" s="241"/>
      <c r="C59" s="244"/>
      <c r="D59" s="182" t="s">
        <v>281</v>
      </c>
      <c r="E59" s="183"/>
      <c r="F59" s="183"/>
      <c r="G59" s="183"/>
      <c r="H59" s="183"/>
      <c r="I59" s="183"/>
      <c r="J59" s="183"/>
      <c r="K59" s="183"/>
      <c r="L59" s="183"/>
      <c r="M59" s="183"/>
      <c r="N59" s="250"/>
      <c r="O59" s="247"/>
    </row>
    <row r="60" spans="1:15" ht="22.8" x14ac:dyDescent="0.4">
      <c r="A60" s="184"/>
      <c r="B60" s="185"/>
      <c r="C60" s="185"/>
      <c r="D60" s="171"/>
      <c r="E60" s="186"/>
      <c r="F60" s="186"/>
      <c r="G60" s="186"/>
      <c r="H60" s="186"/>
      <c r="I60" s="186"/>
      <c r="J60" s="186"/>
      <c r="K60" s="186"/>
      <c r="L60" s="186"/>
      <c r="M60" s="186"/>
      <c r="N60" s="187"/>
      <c r="O60" s="186"/>
    </row>
    <row r="61" spans="1:15" ht="15.6" x14ac:dyDescent="0.3">
      <c r="A61" s="236" t="s">
        <v>288</v>
      </c>
      <c r="B61" s="239" t="s">
        <v>208</v>
      </c>
      <c r="C61" s="242" t="s">
        <v>156</v>
      </c>
      <c r="D61" s="178"/>
      <c r="E61" s="179">
        <v>49.400000000000006</v>
      </c>
      <c r="F61" s="179">
        <v>101.30000000000001</v>
      </c>
      <c r="G61" s="179">
        <v>118.70000000000002</v>
      </c>
      <c r="H61" s="179">
        <v>138.20000000000002</v>
      </c>
      <c r="I61" s="179">
        <v>157.40000000000003</v>
      </c>
      <c r="J61" s="179">
        <v>177.20000000000005</v>
      </c>
      <c r="K61" s="179">
        <v>196.70000000000005</v>
      </c>
      <c r="L61" s="179">
        <v>216.90000000000003</v>
      </c>
      <c r="M61" s="179">
        <v>216.90000000000003</v>
      </c>
      <c r="N61" s="248">
        <v>3</v>
      </c>
      <c r="O61" s="245">
        <v>24.299999999999955</v>
      </c>
    </row>
    <row r="62" spans="1:15" x14ac:dyDescent="0.3">
      <c r="A62" s="237"/>
      <c r="B62" s="240"/>
      <c r="C62" s="243"/>
      <c r="D62" s="181" t="s">
        <v>276</v>
      </c>
      <c r="E62" s="189">
        <v>9.5</v>
      </c>
      <c r="F62" s="189">
        <v>10.6</v>
      </c>
      <c r="G62" s="189">
        <v>8.1</v>
      </c>
      <c r="H62" s="189">
        <v>9.4</v>
      </c>
      <c r="I62" s="189">
        <v>8.9</v>
      </c>
      <c r="J62" s="189">
        <v>10.199999999999999</v>
      </c>
      <c r="K62" s="189">
        <v>9.3000000000000007</v>
      </c>
      <c r="L62" s="189">
        <v>10.4</v>
      </c>
      <c r="M62" s="189">
        <v>0</v>
      </c>
      <c r="N62" s="249"/>
      <c r="O62" s="246"/>
    </row>
    <row r="63" spans="1:15" x14ac:dyDescent="0.3">
      <c r="A63" s="237"/>
      <c r="B63" s="240"/>
      <c r="C63" s="243"/>
      <c r="D63" s="181" t="s">
        <v>277</v>
      </c>
      <c r="E63" s="189">
        <v>10.7</v>
      </c>
      <c r="F63" s="189">
        <v>9.5</v>
      </c>
      <c r="G63" s="189">
        <v>9.3000000000000007</v>
      </c>
      <c r="H63" s="189">
        <v>10.1</v>
      </c>
      <c r="I63" s="189">
        <v>10.3</v>
      </c>
      <c r="J63" s="189">
        <v>9.6</v>
      </c>
      <c r="K63" s="189">
        <v>10.199999999999999</v>
      </c>
      <c r="L63" s="189">
        <v>9.8000000000000007</v>
      </c>
      <c r="M63" s="189">
        <v>0</v>
      </c>
      <c r="N63" s="249"/>
      <c r="O63" s="246"/>
    </row>
    <row r="64" spans="1:15" x14ac:dyDescent="0.3">
      <c r="A64" s="237"/>
      <c r="B64" s="240"/>
      <c r="C64" s="243"/>
      <c r="D64" s="181" t="s">
        <v>278</v>
      </c>
      <c r="E64" s="189">
        <v>9.4</v>
      </c>
      <c r="F64" s="189">
        <v>10.3</v>
      </c>
      <c r="G64" s="189"/>
      <c r="H64" s="189"/>
      <c r="I64" s="189"/>
      <c r="J64" s="189"/>
      <c r="K64" s="189"/>
      <c r="L64" s="189"/>
      <c r="M64" s="189"/>
      <c r="N64" s="249"/>
      <c r="O64" s="246"/>
    </row>
    <row r="65" spans="1:15" x14ac:dyDescent="0.3">
      <c r="A65" s="237"/>
      <c r="B65" s="240"/>
      <c r="C65" s="243"/>
      <c r="D65" s="181" t="s">
        <v>279</v>
      </c>
      <c r="E65" s="189">
        <v>10</v>
      </c>
      <c r="F65" s="189">
        <v>10.6</v>
      </c>
      <c r="G65" s="189"/>
      <c r="H65" s="189"/>
      <c r="I65" s="189"/>
      <c r="J65" s="189"/>
      <c r="K65" s="189"/>
      <c r="L65" s="189"/>
      <c r="M65" s="189"/>
      <c r="N65" s="249"/>
      <c r="O65" s="246"/>
    </row>
    <row r="66" spans="1:15" x14ac:dyDescent="0.3">
      <c r="A66" s="237"/>
      <c r="B66" s="240"/>
      <c r="C66" s="243"/>
      <c r="D66" s="181" t="s">
        <v>280</v>
      </c>
      <c r="E66" s="189">
        <v>9.8000000000000007</v>
      </c>
      <c r="F66" s="189">
        <v>10.9</v>
      </c>
      <c r="G66" s="189"/>
      <c r="H66" s="189"/>
      <c r="I66" s="189"/>
      <c r="J66" s="189"/>
      <c r="K66" s="189"/>
      <c r="L66" s="189"/>
      <c r="M66" s="189"/>
      <c r="N66" s="249"/>
      <c r="O66" s="246"/>
    </row>
    <row r="67" spans="1:15" x14ac:dyDescent="0.3">
      <c r="A67" s="238"/>
      <c r="B67" s="241"/>
      <c r="C67" s="244"/>
      <c r="D67" s="182" t="s">
        <v>281</v>
      </c>
      <c r="E67" s="183"/>
      <c r="F67" s="183"/>
      <c r="G67" s="183"/>
      <c r="H67" s="183"/>
      <c r="I67" s="183"/>
      <c r="J67" s="183"/>
      <c r="K67" s="183"/>
      <c r="L67" s="183"/>
      <c r="M67" s="183"/>
      <c r="N67" s="250"/>
      <c r="O67" s="247"/>
    </row>
    <row r="68" spans="1:15" ht="17.399999999999999" x14ac:dyDescent="0.3">
      <c r="A68" s="188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</row>
  </sheetData>
  <mergeCells count="42">
    <mergeCell ref="A53:A59"/>
    <mergeCell ref="B53:B59"/>
    <mergeCell ref="C53:C59"/>
    <mergeCell ref="N53:N59"/>
    <mergeCell ref="O53:O59"/>
    <mergeCell ref="A61:A67"/>
    <mergeCell ref="B61:B67"/>
    <mergeCell ref="C61:C67"/>
    <mergeCell ref="N61:N67"/>
    <mergeCell ref="O61:O67"/>
    <mergeCell ref="A37:A43"/>
    <mergeCell ref="B37:B43"/>
    <mergeCell ref="C37:C43"/>
    <mergeCell ref="N37:N43"/>
    <mergeCell ref="O37:O43"/>
    <mergeCell ref="A45:A51"/>
    <mergeCell ref="B45:B51"/>
    <mergeCell ref="C45:C51"/>
    <mergeCell ref="N45:N51"/>
    <mergeCell ref="O45:O51"/>
    <mergeCell ref="A21:A27"/>
    <mergeCell ref="B21:B27"/>
    <mergeCell ref="C21:C27"/>
    <mergeCell ref="N21:N27"/>
    <mergeCell ref="O21:O27"/>
    <mergeCell ref="A29:A35"/>
    <mergeCell ref="B29:B35"/>
    <mergeCell ref="C29:C35"/>
    <mergeCell ref="N29:N35"/>
    <mergeCell ref="O29:O35"/>
    <mergeCell ref="E4:F4"/>
    <mergeCell ref="G4:M4"/>
    <mergeCell ref="O5:O11"/>
    <mergeCell ref="A13:A19"/>
    <mergeCell ref="B13:B19"/>
    <mergeCell ref="C13:C19"/>
    <mergeCell ref="N13:N19"/>
    <mergeCell ref="O13:O19"/>
    <mergeCell ref="N5:N11"/>
    <mergeCell ref="A5:A11"/>
    <mergeCell ref="B5:B11"/>
    <mergeCell ref="C5:C11"/>
  </mergeCells>
  <pageMargins left="0.7" right="0.7" top="0.75" bottom="0.75" header="0.3" footer="0.3"/>
  <pageSetup paperSize="9" scale="4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9602-5104-46AC-9D29-7DB7FA5B125A}">
  <dimension ref="B5:J13"/>
  <sheetViews>
    <sheetView tabSelected="1" workbookViewId="0">
      <selection activeCell="H25" sqref="H24:H25"/>
    </sheetView>
  </sheetViews>
  <sheetFormatPr defaultColWidth="9.109375" defaultRowHeight="14.4" x14ac:dyDescent="0.3"/>
  <cols>
    <col min="2" max="2" width="23.33203125" customWidth="1"/>
    <col min="3" max="3" width="10.88671875" style="91" customWidth="1"/>
    <col min="4" max="4" width="10.109375" style="91" customWidth="1"/>
    <col min="5" max="5" width="9.109375" style="90"/>
    <col min="7" max="7" width="18.44140625" customWidth="1"/>
  </cols>
  <sheetData>
    <row r="5" spans="2:10" x14ac:dyDescent="0.3">
      <c r="B5" s="90" t="s">
        <v>140</v>
      </c>
    </row>
    <row r="7" spans="2:10" x14ac:dyDescent="0.3">
      <c r="C7" s="91" t="s">
        <v>141</v>
      </c>
      <c r="D7" s="91" t="s">
        <v>144</v>
      </c>
      <c r="H7" s="91" t="s">
        <v>309</v>
      </c>
      <c r="I7" s="91" t="s">
        <v>310</v>
      </c>
    </row>
    <row r="8" spans="2:10" x14ac:dyDescent="0.3">
      <c r="B8" s="90" t="s">
        <v>142</v>
      </c>
      <c r="H8" s="91"/>
      <c r="I8" s="91"/>
    </row>
    <row r="9" spans="2:10" x14ac:dyDescent="0.3">
      <c r="B9" t="s">
        <v>145</v>
      </c>
      <c r="C9" s="91">
        <v>562</v>
      </c>
      <c r="D9" s="91">
        <v>603.79999999999995</v>
      </c>
      <c r="E9" s="90">
        <f>SUM(C9:D9)</f>
        <v>1165.8</v>
      </c>
      <c r="G9" s="90" t="s">
        <v>142</v>
      </c>
      <c r="H9" s="91"/>
      <c r="I9" s="91"/>
    </row>
    <row r="10" spans="2:10" x14ac:dyDescent="0.3">
      <c r="G10" t="s">
        <v>307</v>
      </c>
      <c r="H10" s="91">
        <v>272</v>
      </c>
      <c r="I10" s="91">
        <v>551</v>
      </c>
      <c r="J10" s="251">
        <v>823</v>
      </c>
    </row>
    <row r="11" spans="2:10" x14ac:dyDescent="0.3">
      <c r="H11" s="91"/>
      <c r="I11" s="91"/>
      <c r="J11" s="251"/>
    </row>
    <row r="12" spans="2:10" x14ac:dyDescent="0.3">
      <c r="B12" s="90" t="s">
        <v>143</v>
      </c>
      <c r="C12" s="91" t="s">
        <v>141</v>
      </c>
      <c r="D12" s="91" t="s">
        <v>144</v>
      </c>
      <c r="G12" s="90" t="s">
        <v>143</v>
      </c>
      <c r="H12" s="91"/>
      <c r="I12" s="91"/>
      <c r="J12" s="251"/>
    </row>
    <row r="13" spans="2:10" x14ac:dyDescent="0.3">
      <c r="B13" t="s">
        <v>146</v>
      </c>
      <c r="C13" s="91">
        <v>557</v>
      </c>
      <c r="D13" s="91">
        <v>601.70000000000005</v>
      </c>
      <c r="E13" s="90">
        <f>SUM(C13:D13)</f>
        <v>1158.7</v>
      </c>
      <c r="G13" t="s">
        <v>308</v>
      </c>
      <c r="H13" s="91">
        <v>280</v>
      </c>
      <c r="I13" s="91">
        <v>527</v>
      </c>
      <c r="J13" s="251">
        <v>807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zoomScale="80" zoomScaleNormal="80" workbookViewId="0">
      <selection activeCell="B15" sqref="B15"/>
    </sheetView>
  </sheetViews>
  <sheetFormatPr defaultColWidth="9.109375" defaultRowHeight="14.4" x14ac:dyDescent="0.3"/>
  <cols>
    <col min="1" max="1" width="8.6640625" customWidth="1"/>
    <col min="2" max="2" width="19.6640625" customWidth="1"/>
    <col min="3" max="3" width="22.33203125" customWidth="1"/>
    <col min="4" max="4" width="20" customWidth="1"/>
    <col min="5" max="5" width="7.33203125" customWidth="1"/>
    <col min="6" max="8" width="7" customWidth="1"/>
  </cols>
  <sheetData>
    <row r="1" spans="1:11" ht="11.25" customHeight="1" x14ac:dyDescent="0.3">
      <c r="A1" s="1"/>
      <c r="B1" s="2"/>
      <c r="C1" s="3"/>
      <c r="E1" s="4"/>
      <c r="F1" s="6"/>
      <c r="G1" s="7"/>
      <c r="H1" s="7"/>
      <c r="I1" s="7"/>
      <c r="J1" s="11"/>
      <c r="K1" s="6"/>
    </row>
    <row r="2" spans="1:11" ht="17.399999999999999" x14ac:dyDescent="0.3">
      <c r="A2" s="1"/>
      <c r="B2" s="5"/>
      <c r="C2" s="227" t="s">
        <v>19</v>
      </c>
      <c r="D2" s="227"/>
      <c r="E2" s="227"/>
      <c r="F2" s="227"/>
      <c r="G2" s="227"/>
      <c r="H2" s="227"/>
      <c r="I2" s="7"/>
      <c r="J2" s="11"/>
      <c r="K2" s="6"/>
    </row>
    <row r="3" spans="1:11" ht="17.399999999999999" x14ac:dyDescent="0.3">
      <c r="A3" s="9"/>
      <c r="B3" s="2"/>
      <c r="C3" s="228" t="s">
        <v>28</v>
      </c>
      <c r="D3" s="228"/>
      <c r="E3" s="228"/>
      <c r="F3" s="228"/>
      <c r="G3" s="228"/>
      <c r="H3" s="7"/>
      <c r="I3" s="7"/>
      <c r="J3" s="11"/>
      <c r="K3" s="6"/>
    </row>
    <row r="4" spans="1:11" ht="17.399999999999999" x14ac:dyDescent="0.3">
      <c r="A4" s="9"/>
      <c r="B4" s="2"/>
      <c r="C4" s="17"/>
      <c r="D4" s="17"/>
      <c r="E4" s="17"/>
      <c r="F4" s="17"/>
      <c r="G4" s="17"/>
      <c r="H4" s="7"/>
      <c r="I4" s="7"/>
      <c r="J4" s="11"/>
      <c r="K4" s="6"/>
    </row>
    <row r="5" spans="1:11" x14ac:dyDescent="0.3">
      <c r="A5" s="229" t="s">
        <v>29</v>
      </c>
      <c r="B5" s="229"/>
      <c r="C5" s="229"/>
      <c r="D5" s="229"/>
      <c r="H5" s="230" t="s">
        <v>7</v>
      </c>
      <c r="I5" s="230"/>
    </row>
    <row r="6" spans="1:11" x14ac:dyDescent="0.3">
      <c r="A6" s="64" t="s">
        <v>0</v>
      </c>
      <c r="B6" s="64" t="s">
        <v>1</v>
      </c>
      <c r="C6" s="64" t="s">
        <v>21</v>
      </c>
      <c r="D6" s="64" t="s">
        <v>3</v>
      </c>
      <c r="E6" s="64" t="s">
        <v>2</v>
      </c>
      <c r="F6" s="57">
        <v>1</v>
      </c>
      <c r="G6" s="57">
        <v>2</v>
      </c>
      <c r="H6" s="57">
        <v>3</v>
      </c>
      <c r="I6" s="57" t="s">
        <v>22</v>
      </c>
    </row>
    <row r="7" spans="1:11" s="55" customFormat="1" ht="24" customHeight="1" x14ac:dyDescent="0.25">
      <c r="A7" s="64">
        <v>1</v>
      </c>
      <c r="B7" s="58" t="s">
        <v>62</v>
      </c>
      <c r="C7" s="58" t="s">
        <v>63</v>
      </c>
      <c r="D7" s="67" t="s">
        <v>12</v>
      </c>
      <c r="E7" s="57">
        <v>2004</v>
      </c>
      <c r="F7" s="60">
        <v>94</v>
      </c>
      <c r="G7" s="57">
        <v>96</v>
      </c>
      <c r="H7" s="61">
        <v>98</v>
      </c>
      <c r="I7" s="62">
        <f t="shared" ref="I7:I21" si="0">SUM(F7:H7)</f>
        <v>288</v>
      </c>
    </row>
    <row r="8" spans="1:11" s="55" customFormat="1" ht="24" customHeight="1" x14ac:dyDescent="0.25">
      <c r="A8" s="64">
        <v>2</v>
      </c>
      <c r="B8" s="58" t="s">
        <v>76</v>
      </c>
      <c r="C8" s="58" t="s">
        <v>77</v>
      </c>
      <c r="D8" s="59" t="s">
        <v>12</v>
      </c>
      <c r="E8" s="57">
        <v>2000</v>
      </c>
      <c r="F8" s="60">
        <v>95</v>
      </c>
      <c r="G8" s="57">
        <v>96</v>
      </c>
      <c r="H8" s="61">
        <v>95</v>
      </c>
      <c r="I8" s="62">
        <f t="shared" si="0"/>
        <v>286</v>
      </c>
    </row>
    <row r="9" spans="1:11" s="66" customFormat="1" ht="24" customHeight="1" x14ac:dyDescent="0.25">
      <c r="A9" s="56">
        <v>3</v>
      </c>
      <c r="B9" s="58" t="s">
        <v>30</v>
      </c>
      <c r="C9" s="58" t="s">
        <v>31</v>
      </c>
      <c r="D9" s="59" t="s">
        <v>14</v>
      </c>
      <c r="E9" s="57">
        <v>2007</v>
      </c>
      <c r="F9" s="60">
        <v>93</v>
      </c>
      <c r="G9" s="57">
        <v>92</v>
      </c>
      <c r="H9" s="61">
        <v>95</v>
      </c>
      <c r="I9" s="62">
        <f t="shared" si="0"/>
        <v>280</v>
      </c>
    </row>
    <row r="10" spans="1:11" s="66" customFormat="1" ht="24" customHeight="1" x14ac:dyDescent="0.25">
      <c r="A10" s="64">
        <v>4</v>
      </c>
      <c r="B10" s="58" t="s">
        <v>60</v>
      </c>
      <c r="C10" s="58" t="s">
        <v>61</v>
      </c>
      <c r="D10" s="67" t="s">
        <v>13</v>
      </c>
      <c r="E10" s="57">
        <v>1998</v>
      </c>
      <c r="F10" s="60">
        <v>92</v>
      </c>
      <c r="G10" s="57">
        <v>89</v>
      </c>
      <c r="H10" s="61">
        <v>96</v>
      </c>
      <c r="I10" s="62">
        <f t="shared" si="0"/>
        <v>277</v>
      </c>
    </row>
    <row r="11" spans="1:11" s="66" customFormat="1" ht="24" customHeight="1" x14ac:dyDescent="0.25">
      <c r="A11" s="64">
        <v>5</v>
      </c>
      <c r="B11" s="59" t="s">
        <v>74</v>
      </c>
      <c r="C11" s="59" t="s">
        <v>75</v>
      </c>
      <c r="D11" s="59" t="s">
        <v>12</v>
      </c>
      <c r="E11" s="57">
        <v>1999</v>
      </c>
      <c r="F11" s="65">
        <v>88</v>
      </c>
      <c r="G11" s="57">
        <v>95</v>
      </c>
      <c r="H11" s="57">
        <v>94</v>
      </c>
      <c r="I11" s="62">
        <f t="shared" si="0"/>
        <v>277</v>
      </c>
    </row>
    <row r="12" spans="1:11" s="66" customFormat="1" ht="24" customHeight="1" x14ac:dyDescent="0.25">
      <c r="A12" s="56">
        <v>6</v>
      </c>
      <c r="B12" s="59" t="s">
        <v>34</v>
      </c>
      <c r="C12" s="59" t="s">
        <v>35</v>
      </c>
      <c r="D12" s="59" t="s">
        <v>42</v>
      </c>
      <c r="E12" s="57">
        <v>2007</v>
      </c>
      <c r="F12" s="65">
        <v>90</v>
      </c>
      <c r="G12" s="57">
        <v>89</v>
      </c>
      <c r="H12" s="57">
        <v>90</v>
      </c>
      <c r="I12" s="62">
        <f t="shared" si="0"/>
        <v>269</v>
      </c>
    </row>
    <row r="13" spans="1:11" s="66" customFormat="1" ht="24" customHeight="1" x14ac:dyDescent="0.25">
      <c r="A13" s="64">
        <v>7</v>
      </c>
      <c r="B13" s="59" t="s">
        <v>32</v>
      </c>
      <c r="C13" s="59" t="s">
        <v>33</v>
      </c>
      <c r="D13" s="59" t="s">
        <v>14</v>
      </c>
      <c r="E13" s="57">
        <v>2009</v>
      </c>
      <c r="F13" s="60">
        <v>85</v>
      </c>
      <c r="G13" s="57">
        <v>87</v>
      </c>
      <c r="H13" s="61">
        <v>92</v>
      </c>
      <c r="I13" s="62">
        <f t="shared" si="0"/>
        <v>264</v>
      </c>
    </row>
    <row r="14" spans="1:11" s="66" customFormat="1" ht="24" customHeight="1" x14ac:dyDescent="0.25">
      <c r="A14" s="64">
        <v>8</v>
      </c>
      <c r="B14" s="59" t="s">
        <v>50</v>
      </c>
      <c r="C14" s="59" t="s">
        <v>51</v>
      </c>
      <c r="D14" s="59" t="s">
        <v>42</v>
      </c>
      <c r="E14" s="57">
        <v>2005</v>
      </c>
      <c r="F14" s="65">
        <v>84</v>
      </c>
      <c r="G14" s="57">
        <v>87</v>
      </c>
      <c r="H14" s="57">
        <v>91</v>
      </c>
      <c r="I14" s="62">
        <f t="shared" si="0"/>
        <v>262</v>
      </c>
    </row>
    <row r="15" spans="1:11" s="66" customFormat="1" ht="24" customHeight="1" x14ac:dyDescent="0.25">
      <c r="A15" s="56">
        <v>9</v>
      </c>
      <c r="B15" s="59" t="s">
        <v>37</v>
      </c>
      <c r="C15" s="59" t="s">
        <v>36</v>
      </c>
      <c r="D15" s="59" t="s">
        <v>42</v>
      </c>
      <c r="E15" s="57">
        <v>2008</v>
      </c>
      <c r="F15" s="65">
        <v>86</v>
      </c>
      <c r="G15" s="57">
        <v>83</v>
      </c>
      <c r="H15" s="57">
        <v>83</v>
      </c>
      <c r="I15" s="62">
        <f t="shared" si="0"/>
        <v>252</v>
      </c>
    </row>
    <row r="16" spans="1:11" s="66" customFormat="1" ht="24" customHeight="1" x14ac:dyDescent="0.25">
      <c r="A16" s="64">
        <v>10</v>
      </c>
      <c r="B16" s="59" t="s">
        <v>53</v>
      </c>
      <c r="C16" s="59" t="s">
        <v>54</v>
      </c>
      <c r="D16" s="59" t="s">
        <v>42</v>
      </c>
      <c r="E16" s="57">
        <v>2007</v>
      </c>
      <c r="F16" s="65">
        <v>89</v>
      </c>
      <c r="G16" s="57">
        <v>91</v>
      </c>
      <c r="H16" s="57">
        <v>70</v>
      </c>
      <c r="I16" s="62">
        <f t="shared" si="0"/>
        <v>250</v>
      </c>
    </row>
    <row r="17" spans="1:11" s="66" customFormat="1" ht="24" customHeight="1" x14ac:dyDescent="0.25">
      <c r="A17" s="64">
        <v>11</v>
      </c>
      <c r="B17" s="59" t="s">
        <v>55</v>
      </c>
      <c r="C17" s="59" t="s">
        <v>56</v>
      </c>
      <c r="D17" s="59" t="s">
        <v>42</v>
      </c>
      <c r="E17" s="57">
        <v>2008</v>
      </c>
      <c r="F17" s="65">
        <v>80</v>
      </c>
      <c r="G17" s="57">
        <v>80</v>
      </c>
      <c r="H17" s="57">
        <v>83</v>
      </c>
      <c r="I17" s="62">
        <f t="shared" si="0"/>
        <v>243</v>
      </c>
    </row>
    <row r="18" spans="1:11" s="55" customFormat="1" ht="24" customHeight="1" x14ac:dyDescent="0.25">
      <c r="A18" s="56">
        <v>12</v>
      </c>
      <c r="B18" s="59" t="s">
        <v>49</v>
      </c>
      <c r="C18" s="59" t="s">
        <v>52</v>
      </c>
      <c r="D18" s="59" t="s">
        <v>42</v>
      </c>
      <c r="E18" s="57">
        <v>2005</v>
      </c>
      <c r="F18" s="65">
        <v>80</v>
      </c>
      <c r="G18" s="57">
        <v>74</v>
      </c>
      <c r="H18" s="57">
        <v>82</v>
      </c>
      <c r="I18" s="62">
        <f t="shared" si="0"/>
        <v>236</v>
      </c>
    </row>
    <row r="19" spans="1:11" ht="24" customHeight="1" x14ac:dyDescent="0.3">
      <c r="A19" s="64">
        <v>13</v>
      </c>
      <c r="B19" s="59" t="s">
        <v>45</v>
      </c>
      <c r="C19" s="59" t="s">
        <v>46</v>
      </c>
      <c r="D19" s="59" t="s">
        <v>42</v>
      </c>
      <c r="E19" s="57">
        <v>2009</v>
      </c>
      <c r="F19" s="65">
        <v>74</v>
      </c>
      <c r="G19" s="57">
        <v>72</v>
      </c>
      <c r="H19" s="57">
        <v>77</v>
      </c>
      <c r="I19" s="62">
        <f t="shared" si="0"/>
        <v>223</v>
      </c>
    </row>
    <row r="20" spans="1:11" ht="24" customHeight="1" x14ac:dyDescent="0.3">
      <c r="A20" s="64">
        <v>14</v>
      </c>
      <c r="B20" s="59" t="s">
        <v>47</v>
      </c>
      <c r="C20" s="59" t="s">
        <v>48</v>
      </c>
      <c r="D20" s="59" t="s">
        <v>42</v>
      </c>
      <c r="E20" s="57">
        <v>2008</v>
      </c>
      <c r="F20" s="65">
        <v>75</v>
      </c>
      <c r="G20" s="57">
        <v>60</v>
      </c>
      <c r="H20" s="57">
        <v>62</v>
      </c>
      <c r="I20" s="62">
        <f t="shared" si="0"/>
        <v>197</v>
      </c>
    </row>
    <row r="21" spans="1:11" ht="24" customHeight="1" x14ac:dyDescent="0.3">
      <c r="A21" s="56">
        <v>15</v>
      </c>
      <c r="B21" s="59" t="s">
        <v>43</v>
      </c>
      <c r="C21" s="59" t="s">
        <v>44</v>
      </c>
      <c r="D21" s="59" t="s">
        <v>42</v>
      </c>
      <c r="E21" s="57">
        <v>2010</v>
      </c>
      <c r="F21" s="65">
        <v>52</v>
      </c>
      <c r="G21" s="57">
        <v>52</v>
      </c>
      <c r="H21" s="57">
        <v>66</v>
      </c>
      <c r="I21" s="62">
        <f t="shared" si="0"/>
        <v>170</v>
      </c>
    </row>
    <row r="22" spans="1:11" ht="9.75" customHeight="1" x14ac:dyDescent="0.3">
      <c r="A22" t="s">
        <v>26</v>
      </c>
    </row>
    <row r="23" spans="1:11" s="63" customFormat="1" ht="13.2" x14ac:dyDescent="0.25">
      <c r="A23" s="68" t="s">
        <v>65</v>
      </c>
      <c r="B23" s="68"/>
      <c r="C23" s="68"/>
      <c r="D23" s="68"/>
      <c r="G23" s="68" t="s">
        <v>64</v>
      </c>
      <c r="H23" s="68"/>
      <c r="I23" s="68"/>
      <c r="J23" s="69"/>
      <c r="K23" s="70"/>
    </row>
    <row r="24" spans="1:11" s="63" customFormat="1" ht="10.5" customHeight="1" x14ac:dyDescent="0.25">
      <c r="A24" s="70"/>
      <c r="B24" s="71"/>
      <c r="C24" s="72"/>
      <c r="D24" s="72"/>
      <c r="E24" s="72"/>
      <c r="F24" s="70"/>
      <c r="G24" s="70"/>
      <c r="H24" s="70"/>
      <c r="I24" s="70"/>
      <c r="J24" s="69"/>
      <c r="K24" s="70"/>
    </row>
    <row r="25" spans="1:11" s="63" customFormat="1" ht="13.2" x14ac:dyDescent="0.25">
      <c r="A25" s="72" t="s">
        <v>67</v>
      </c>
      <c r="C25" s="72"/>
      <c r="D25" s="72"/>
      <c r="E25" s="70"/>
      <c r="F25" s="70"/>
      <c r="G25" s="72" t="s">
        <v>66</v>
      </c>
      <c r="H25" s="70"/>
      <c r="J25" s="69"/>
      <c r="K25" s="70"/>
    </row>
  </sheetData>
  <sortState ref="A7:I21">
    <sortCondition descending="1" ref="I7:I21"/>
  </sortState>
  <mergeCells count="4">
    <mergeCell ref="C2:H2"/>
    <mergeCell ref="C3:G3"/>
    <mergeCell ref="A5:D5"/>
    <mergeCell ref="H5:I5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1"/>
  <sheetViews>
    <sheetView topLeftCell="A8" zoomScaleNormal="100" workbookViewId="0">
      <selection activeCell="A20" sqref="A20:XFD22"/>
    </sheetView>
  </sheetViews>
  <sheetFormatPr defaultColWidth="9.109375" defaultRowHeight="14.4" x14ac:dyDescent="0.3"/>
  <cols>
    <col min="1" max="1" width="1.44140625" style="13" customWidth="1"/>
    <col min="2" max="2" width="6.44140625" style="12" customWidth="1"/>
    <col min="3" max="3" width="16.5546875" style="14" customWidth="1"/>
    <col min="4" max="4" width="18" style="14" customWidth="1"/>
    <col min="5" max="5" width="5.6640625" style="13" customWidth="1"/>
    <col min="6" max="6" width="6.109375" style="14" customWidth="1"/>
    <col min="7" max="7" width="14.5546875" style="14" customWidth="1"/>
    <col min="8" max="8" width="5.6640625" style="13" customWidth="1"/>
    <col min="9" max="9" width="5.6640625" style="15" customWidth="1"/>
    <col min="10" max="10" width="7.6640625" style="15" customWidth="1"/>
    <col min="11" max="12" width="5.6640625" style="15" customWidth="1"/>
    <col min="13" max="13" width="7.88671875" style="13" customWidth="1"/>
    <col min="14" max="15" width="5.6640625" style="15" customWidth="1"/>
    <col min="16" max="16" width="8" style="15" customWidth="1"/>
    <col min="17" max="17" width="7.6640625" style="16" customWidth="1"/>
    <col min="18" max="18" width="9.109375" style="13"/>
    <col min="19" max="16384" width="9.109375" style="30"/>
  </cols>
  <sheetData>
    <row r="1" spans="1:23" ht="17.399999999999999" x14ac:dyDescent="0.3">
      <c r="A1" s="1"/>
      <c r="B1" s="5"/>
      <c r="C1" s="1"/>
      <c r="D1" s="1"/>
      <c r="E1" s="17"/>
      <c r="F1" s="1"/>
      <c r="G1" s="1"/>
      <c r="H1" s="8" t="s">
        <v>19</v>
      </c>
    </row>
    <row r="2" spans="1:23" ht="15.6" x14ac:dyDescent="0.3">
      <c r="A2" s="9"/>
      <c r="C2" s="3"/>
      <c r="D2" s="3"/>
      <c r="H2" s="18" t="s">
        <v>20</v>
      </c>
    </row>
    <row r="3" spans="1:23" s="28" customFormat="1" ht="16.5" customHeight="1" x14ac:dyDescent="0.4">
      <c r="A3" s="21"/>
      <c r="B3" s="19"/>
      <c r="C3" s="20"/>
      <c r="D3" s="20"/>
      <c r="E3" s="21"/>
      <c r="F3" s="20"/>
      <c r="G3" s="231" t="s">
        <v>5</v>
      </c>
      <c r="H3" s="231"/>
      <c r="I3" s="231"/>
      <c r="J3" s="231"/>
      <c r="K3" s="231"/>
      <c r="L3" s="231"/>
      <c r="M3" s="231"/>
      <c r="N3" s="231"/>
      <c r="O3" s="231"/>
      <c r="P3" s="231"/>
      <c r="Q3" s="231"/>
    </row>
    <row r="4" spans="1:23" ht="18" x14ac:dyDescent="0.35">
      <c r="B4" s="22" t="s">
        <v>6</v>
      </c>
      <c r="H4" s="15"/>
      <c r="M4" s="10"/>
      <c r="P4" s="15" t="s">
        <v>7</v>
      </c>
    </row>
    <row r="5" spans="1:23" s="16" customFormat="1" ht="19.5" customHeight="1" x14ac:dyDescent="0.3">
      <c r="B5" s="23" t="s">
        <v>0</v>
      </c>
      <c r="C5" s="24" t="s">
        <v>1</v>
      </c>
      <c r="D5" s="24" t="s">
        <v>21</v>
      </c>
      <c r="E5" s="25" t="s">
        <v>2</v>
      </c>
      <c r="F5" s="24" t="s">
        <v>79</v>
      </c>
      <c r="G5" s="24" t="s">
        <v>3</v>
      </c>
      <c r="H5" s="25">
        <v>1</v>
      </c>
      <c r="I5" s="25">
        <v>2</v>
      </c>
      <c r="J5" s="25" t="s">
        <v>8</v>
      </c>
      <c r="K5" s="25">
        <v>3</v>
      </c>
      <c r="L5" s="25">
        <v>4</v>
      </c>
      <c r="M5" s="25" t="s">
        <v>9</v>
      </c>
      <c r="N5" s="25">
        <v>5</v>
      </c>
      <c r="O5" s="25">
        <v>6</v>
      </c>
      <c r="P5" s="25" t="s">
        <v>10</v>
      </c>
      <c r="Q5" s="26" t="s">
        <v>4</v>
      </c>
      <c r="S5" s="35"/>
      <c r="T5" s="35"/>
      <c r="U5" s="35"/>
      <c r="V5" s="35"/>
      <c r="W5" s="35"/>
    </row>
    <row r="6" spans="1:23" s="28" customFormat="1" ht="19.5" customHeight="1" x14ac:dyDescent="0.3">
      <c r="A6" s="21"/>
      <c r="B6" s="33">
        <v>1</v>
      </c>
      <c r="C6" s="32" t="s">
        <v>98</v>
      </c>
      <c r="D6" s="32" t="s">
        <v>99</v>
      </c>
      <c r="E6" s="31">
        <v>2003</v>
      </c>
      <c r="F6" s="31" t="s">
        <v>11</v>
      </c>
      <c r="G6" s="32" t="s">
        <v>13</v>
      </c>
      <c r="H6" s="54">
        <v>96</v>
      </c>
      <c r="I6" s="31">
        <v>97</v>
      </c>
      <c r="J6" s="31">
        <f t="shared" ref="J6:J17" si="0">SUM(H6:I6)</f>
        <v>193</v>
      </c>
      <c r="K6" s="31">
        <v>97</v>
      </c>
      <c r="L6" s="53">
        <v>95</v>
      </c>
      <c r="M6" s="31">
        <f t="shared" ref="M6:M17" si="1">SUM(K6:L6)</f>
        <v>192</v>
      </c>
      <c r="N6" s="31">
        <v>88</v>
      </c>
      <c r="O6" s="31">
        <v>94</v>
      </c>
      <c r="P6" s="31">
        <f t="shared" ref="P6:P17" si="2">SUM(N6:O6)</f>
        <v>182</v>
      </c>
      <c r="Q6" s="52">
        <f t="shared" ref="Q6:Q17" si="3">SUM(P6,M6,J6)</f>
        <v>567</v>
      </c>
      <c r="R6" s="21"/>
    </row>
    <row r="7" spans="1:23" s="28" customFormat="1" ht="19.5" customHeight="1" x14ac:dyDescent="0.3">
      <c r="A7" s="21"/>
      <c r="B7" s="33">
        <v>2</v>
      </c>
      <c r="C7" s="32" t="s">
        <v>82</v>
      </c>
      <c r="D7" s="32" t="s">
        <v>83</v>
      </c>
      <c r="E7" s="31">
        <v>2006</v>
      </c>
      <c r="F7" s="31" t="s">
        <v>11</v>
      </c>
      <c r="G7" s="32" t="s">
        <v>13</v>
      </c>
      <c r="H7" s="54">
        <v>89</v>
      </c>
      <c r="I7" s="31">
        <v>94</v>
      </c>
      <c r="J7" s="31">
        <f t="shared" si="0"/>
        <v>183</v>
      </c>
      <c r="K7" s="31">
        <v>94</v>
      </c>
      <c r="L7" s="53">
        <v>94</v>
      </c>
      <c r="M7" s="31">
        <f t="shared" si="1"/>
        <v>188</v>
      </c>
      <c r="N7" s="31">
        <v>92</v>
      </c>
      <c r="O7" s="31">
        <v>94</v>
      </c>
      <c r="P7" s="31">
        <f t="shared" si="2"/>
        <v>186</v>
      </c>
      <c r="Q7" s="52">
        <f t="shared" si="3"/>
        <v>557</v>
      </c>
      <c r="R7" s="21"/>
    </row>
    <row r="8" spans="1:23" s="28" customFormat="1" ht="19.5" customHeight="1" x14ac:dyDescent="0.3">
      <c r="A8" s="21"/>
      <c r="B8" s="33">
        <v>3</v>
      </c>
      <c r="C8" s="32" t="s">
        <v>96</v>
      </c>
      <c r="D8" s="32" t="s">
        <v>97</v>
      </c>
      <c r="E8" s="31">
        <v>1975</v>
      </c>
      <c r="F8" s="31" t="s">
        <v>11</v>
      </c>
      <c r="G8" s="32" t="s">
        <v>13</v>
      </c>
      <c r="H8" s="54">
        <v>92</v>
      </c>
      <c r="I8" s="31">
        <v>92</v>
      </c>
      <c r="J8" s="31">
        <f t="shared" si="0"/>
        <v>184</v>
      </c>
      <c r="K8" s="31">
        <v>97</v>
      </c>
      <c r="L8" s="53">
        <v>98</v>
      </c>
      <c r="M8" s="31">
        <f t="shared" si="1"/>
        <v>195</v>
      </c>
      <c r="N8" s="31">
        <v>84</v>
      </c>
      <c r="O8" s="31">
        <v>86</v>
      </c>
      <c r="P8" s="31">
        <f t="shared" si="2"/>
        <v>170</v>
      </c>
      <c r="Q8" s="52">
        <f t="shared" si="3"/>
        <v>549</v>
      </c>
      <c r="R8" s="21"/>
    </row>
    <row r="9" spans="1:23" s="28" customFormat="1" ht="19.5" customHeight="1" x14ac:dyDescent="0.3">
      <c r="A9" s="21"/>
      <c r="B9" s="33">
        <v>4</v>
      </c>
      <c r="C9" s="32" t="s">
        <v>116</v>
      </c>
      <c r="D9" s="32" t="s">
        <v>117</v>
      </c>
      <c r="E9" s="31">
        <v>2000</v>
      </c>
      <c r="F9" s="31" t="s">
        <v>11</v>
      </c>
      <c r="G9" s="32" t="s">
        <v>12</v>
      </c>
      <c r="H9" s="54">
        <v>89</v>
      </c>
      <c r="I9" s="31">
        <v>93</v>
      </c>
      <c r="J9" s="31">
        <f t="shared" si="0"/>
        <v>182</v>
      </c>
      <c r="K9" s="31">
        <v>94</v>
      </c>
      <c r="L9" s="53">
        <v>96</v>
      </c>
      <c r="M9" s="31">
        <f t="shared" si="1"/>
        <v>190</v>
      </c>
      <c r="N9" s="31">
        <v>78</v>
      </c>
      <c r="O9" s="31">
        <v>92</v>
      </c>
      <c r="P9" s="31">
        <f t="shared" si="2"/>
        <v>170</v>
      </c>
      <c r="Q9" s="52">
        <f t="shared" si="3"/>
        <v>542</v>
      </c>
      <c r="R9" s="21"/>
    </row>
    <row r="10" spans="1:23" s="28" customFormat="1" ht="19.5" customHeight="1" x14ac:dyDescent="0.3">
      <c r="A10" s="21"/>
      <c r="B10" s="33">
        <v>5</v>
      </c>
      <c r="C10" s="32" t="s">
        <v>133</v>
      </c>
      <c r="D10" s="32" t="s">
        <v>134</v>
      </c>
      <c r="E10" s="31">
        <v>2004</v>
      </c>
      <c r="F10" s="31" t="s">
        <v>11</v>
      </c>
      <c r="G10" s="32" t="s">
        <v>18</v>
      </c>
      <c r="H10" s="31">
        <v>88</v>
      </c>
      <c r="I10" s="31">
        <v>86</v>
      </c>
      <c r="J10" s="31">
        <f t="shared" si="0"/>
        <v>174</v>
      </c>
      <c r="K10" s="31">
        <v>92</v>
      </c>
      <c r="L10" s="53">
        <v>94</v>
      </c>
      <c r="M10" s="31">
        <f t="shared" si="1"/>
        <v>186</v>
      </c>
      <c r="N10" s="31">
        <v>92</v>
      </c>
      <c r="O10" s="31">
        <v>85</v>
      </c>
      <c r="P10" s="31">
        <f t="shared" si="2"/>
        <v>177</v>
      </c>
      <c r="Q10" s="52">
        <f t="shared" si="3"/>
        <v>537</v>
      </c>
      <c r="R10" s="21"/>
    </row>
    <row r="11" spans="1:23" s="28" customFormat="1" ht="19.5" customHeight="1" x14ac:dyDescent="0.3">
      <c r="A11" s="21"/>
      <c r="B11" s="33">
        <v>6</v>
      </c>
      <c r="C11" s="32" t="s">
        <v>94</v>
      </c>
      <c r="D11" s="32" t="s">
        <v>95</v>
      </c>
      <c r="E11" s="31">
        <v>2008</v>
      </c>
      <c r="F11" s="31" t="s">
        <v>11</v>
      </c>
      <c r="G11" s="32" t="s">
        <v>13</v>
      </c>
      <c r="H11" s="54">
        <v>85</v>
      </c>
      <c r="I11" s="31">
        <v>91</v>
      </c>
      <c r="J11" s="31">
        <f t="shared" si="0"/>
        <v>176</v>
      </c>
      <c r="K11" s="31">
        <v>90</v>
      </c>
      <c r="L11" s="53">
        <v>94</v>
      </c>
      <c r="M11" s="31">
        <f t="shared" si="1"/>
        <v>184</v>
      </c>
      <c r="N11" s="31">
        <v>86</v>
      </c>
      <c r="O11" s="31">
        <v>83</v>
      </c>
      <c r="P11" s="31">
        <f t="shared" si="2"/>
        <v>169</v>
      </c>
      <c r="Q11" s="52">
        <f t="shared" si="3"/>
        <v>529</v>
      </c>
      <c r="R11" s="21"/>
    </row>
    <row r="12" spans="1:23" s="28" customFormat="1" ht="19.5" customHeight="1" x14ac:dyDescent="0.3">
      <c r="A12" s="21"/>
      <c r="B12" s="33">
        <v>7</v>
      </c>
      <c r="C12" s="32" t="s">
        <v>136</v>
      </c>
      <c r="D12" s="32" t="s">
        <v>135</v>
      </c>
      <c r="E12" s="31">
        <v>2005</v>
      </c>
      <c r="F12" s="31" t="s">
        <v>11</v>
      </c>
      <c r="G12" s="32" t="s">
        <v>18</v>
      </c>
      <c r="H12" s="54">
        <v>83</v>
      </c>
      <c r="I12" s="31">
        <v>84</v>
      </c>
      <c r="J12" s="31">
        <f t="shared" si="0"/>
        <v>167</v>
      </c>
      <c r="K12" s="31">
        <v>91</v>
      </c>
      <c r="L12" s="53">
        <v>88</v>
      </c>
      <c r="M12" s="31">
        <f t="shared" si="1"/>
        <v>179</v>
      </c>
      <c r="N12" s="31">
        <v>86</v>
      </c>
      <c r="O12" s="31">
        <v>79</v>
      </c>
      <c r="P12" s="31">
        <f t="shared" si="2"/>
        <v>165</v>
      </c>
      <c r="Q12" s="52">
        <f t="shared" si="3"/>
        <v>511</v>
      </c>
      <c r="R12" s="21"/>
    </row>
    <row r="13" spans="1:23" s="28" customFormat="1" ht="19.5" customHeight="1" x14ac:dyDescent="0.3">
      <c r="A13" s="21"/>
      <c r="B13" s="33">
        <v>8</v>
      </c>
      <c r="C13" s="32" t="s">
        <v>92</v>
      </c>
      <c r="D13" s="32" t="s">
        <v>93</v>
      </c>
      <c r="E13" s="31">
        <v>2008</v>
      </c>
      <c r="F13" s="31" t="s">
        <v>11</v>
      </c>
      <c r="G13" s="32" t="s">
        <v>13</v>
      </c>
      <c r="H13" s="54">
        <v>88</v>
      </c>
      <c r="I13" s="31">
        <v>83</v>
      </c>
      <c r="J13" s="31">
        <f t="shared" si="0"/>
        <v>171</v>
      </c>
      <c r="K13" s="31">
        <v>92</v>
      </c>
      <c r="L13" s="53">
        <v>91</v>
      </c>
      <c r="M13" s="31">
        <f t="shared" si="1"/>
        <v>183</v>
      </c>
      <c r="N13" s="31">
        <v>74</v>
      </c>
      <c r="O13" s="31">
        <v>76</v>
      </c>
      <c r="P13" s="31">
        <f t="shared" si="2"/>
        <v>150</v>
      </c>
      <c r="Q13" s="52">
        <f t="shared" si="3"/>
        <v>504</v>
      </c>
      <c r="R13" s="21"/>
    </row>
    <row r="14" spans="1:23" s="51" customFormat="1" ht="19.5" customHeight="1" x14ac:dyDescent="0.3">
      <c r="A14" s="48"/>
      <c r="B14" s="33">
        <v>9</v>
      </c>
      <c r="C14" s="32" t="s">
        <v>114</v>
      </c>
      <c r="D14" s="32" t="s">
        <v>115</v>
      </c>
      <c r="E14" s="31">
        <v>2009</v>
      </c>
      <c r="F14" s="31" t="s">
        <v>11</v>
      </c>
      <c r="G14" s="78" t="s">
        <v>72</v>
      </c>
      <c r="H14" s="54">
        <v>89</v>
      </c>
      <c r="I14" s="31">
        <v>83</v>
      </c>
      <c r="J14" s="31">
        <f t="shared" si="0"/>
        <v>172</v>
      </c>
      <c r="K14" s="31">
        <v>89</v>
      </c>
      <c r="L14" s="53">
        <v>90</v>
      </c>
      <c r="M14" s="31">
        <f t="shared" si="1"/>
        <v>179</v>
      </c>
      <c r="N14" s="31">
        <v>76</v>
      </c>
      <c r="O14" s="31">
        <v>76</v>
      </c>
      <c r="P14" s="31">
        <f t="shared" si="2"/>
        <v>152</v>
      </c>
      <c r="Q14" s="52">
        <f t="shared" si="3"/>
        <v>503</v>
      </c>
      <c r="R14" s="48"/>
    </row>
    <row r="15" spans="1:23" s="28" customFormat="1" ht="19.5" customHeight="1" x14ac:dyDescent="0.3">
      <c r="A15" s="21"/>
      <c r="B15" s="33">
        <v>10</v>
      </c>
      <c r="C15" s="32" t="s">
        <v>90</v>
      </c>
      <c r="D15" s="32" t="s">
        <v>91</v>
      </c>
      <c r="E15" s="31">
        <v>2008</v>
      </c>
      <c r="F15" s="42" t="s">
        <v>11</v>
      </c>
      <c r="G15" s="41" t="s">
        <v>13</v>
      </c>
      <c r="H15" s="54">
        <v>77</v>
      </c>
      <c r="I15" s="31">
        <v>74</v>
      </c>
      <c r="J15" s="31">
        <f t="shared" si="0"/>
        <v>151</v>
      </c>
      <c r="K15" s="31">
        <v>92</v>
      </c>
      <c r="L15" s="53">
        <v>88</v>
      </c>
      <c r="M15" s="31">
        <f t="shared" si="1"/>
        <v>180</v>
      </c>
      <c r="N15" s="31">
        <v>78</v>
      </c>
      <c r="O15" s="31">
        <v>82</v>
      </c>
      <c r="P15" s="31">
        <f t="shared" si="2"/>
        <v>160</v>
      </c>
      <c r="Q15" s="52">
        <f t="shared" si="3"/>
        <v>491</v>
      </c>
      <c r="R15" s="21"/>
    </row>
    <row r="16" spans="1:23" s="28" customFormat="1" ht="19.5" customHeight="1" x14ac:dyDescent="0.3">
      <c r="A16" s="21"/>
      <c r="B16" s="33">
        <v>11</v>
      </c>
      <c r="C16" s="32" t="s">
        <v>132</v>
      </c>
      <c r="D16" s="32" t="s">
        <v>139</v>
      </c>
      <c r="E16" s="31">
        <v>2007</v>
      </c>
      <c r="F16" s="31" t="s">
        <v>11</v>
      </c>
      <c r="G16" s="32" t="s">
        <v>18</v>
      </c>
      <c r="H16" s="54">
        <v>81</v>
      </c>
      <c r="I16" s="31">
        <v>72</v>
      </c>
      <c r="J16" s="31">
        <f t="shared" si="0"/>
        <v>153</v>
      </c>
      <c r="K16" s="31">
        <v>83</v>
      </c>
      <c r="L16" s="31">
        <v>88</v>
      </c>
      <c r="M16" s="31">
        <f t="shared" si="1"/>
        <v>171</v>
      </c>
      <c r="N16" s="31">
        <v>78</v>
      </c>
      <c r="O16" s="31">
        <v>71</v>
      </c>
      <c r="P16" s="31">
        <f t="shared" si="2"/>
        <v>149</v>
      </c>
      <c r="Q16" s="52">
        <f t="shared" si="3"/>
        <v>473</v>
      </c>
      <c r="R16" s="21"/>
    </row>
    <row r="17" spans="1:18" s="28" customFormat="1" ht="19.5" customHeight="1" x14ac:dyDescent="0.3">
      <c r="A17" s="21"/>
      <c r="B17" s="85">
        <v>12</v>
      </c>
      <c r="C17" s="82" t="s">
        <v>112</v>
      </c>
      <c r="D17" s="82" t="s">
        <v>113</v>
      </c>
      <c r="E17" s="83">
        <v>2010</v>
      </c>
      <c r="F17" s="83" t="s">
        <v>11</v>
      </c>
      <c r="G17" s="82" t="s">
        <v>72</v>
      </c>
      <c r="H17" s="42">
        <v>76</v>
      </c>
      <c r="I17" s="83">
        <v>78</v>
      </c>
      <c r="J17" s="83">
        <f t="shared" si="0"/>
        <v>154</v>
      </c>
      <c r="K17" s="83">
        <v>90</v>
      </c>
      <c r="L17" s="84">
        <v>87</v>
      </c>
      <c r="M17" s="83">
        <f t="shared" si="1"/>
        <v>177</v>
      </c>
      <c r="N17" s="83">
        <v>55</v>
      </c>
      <c r="O17" s="83">
        <v>62</v>
      </c>
      <c r="P17" s="83">
        <f t="shared" si="2"/>
        <v>117</v>
      </c>
      <c r="Q17" s="85">
        <f t="shared" si="3"/>
        <v>448</v>
      </c>
      <c r="R17" s="21"/>
    </row>
    <row r="18" spans="1:18" s="28" customFormat="1" ht="12.75" customHeight="1" x14ac:dyDescent="0.3">
      <c r="A18" s="21"/>
      <c r="B18" s="74"/>
      <c r="C18" s="20"/>
      <c r="D18" s="20"/>
      <c r="E18" s="21"/>
      <c r="F18" s="21"/>
      <c r="G18" s="20"/>
      <c r="H18" s="21"/>
      <c r="I18" s="21"/>
      <c r="J18" s="21"/>
      <c r="K18" s="21"/>
      <c r="L18" s="75"/>
      <c r="M18" s="21"/>
      <c r="N18" s="21"/>
      <c r="O18" s="21"/>
      <c r="P18" s="21"/>
      <c r="Q18" s="74"/>
      <c r="R18" s="21"/>
    </row>
    <row r="19" spans="1:18" ht="12" customHeight="1" x14ac:dyDescent="0.3">
      <c r="C19" s="51"/>
      <c r="D19" s="51"/>
      <c r="E19" s="48"/>
      <c r="F19" s="48"/>
      <c r="G19" s="50"/>
      <c r="H19" s="48"/>
      <c r="I19" s="48"/>
      <c r="J19" s="48"/>
      <c r="K19" s="48"/>
      <c r="L19" s="49"/>
      <c r="M19" s="48"/>
      <c r="N19" s="48"/>
      <c r="O19" s="48"/>
      <c r="P19" s="48"/>
      <c r="Q19" s="47"/>
    </row>
    <row r="20" spans="1:18" s="63" customFormat="1" ht="13.2" x14ac:dyDescent="0.25">
      <c r="B20" s="68" t="s">
        <v>65</v>
      </c>
      <c r="C20" s="68"/>
      <c r="D20" s="68"/>
      <c r="E20" s="68"/>
      <c r="I20" s="68"/>
      <c r="J20" s="68"/>
      <c r="K20" s="69"/>
      <c r="L20" s="70"/>
      <c r="M20" s="68" t="s">
        <v>64</v>
      </c>
    </row>
    <row r="21" spans="1:18" s="63" customFormat="1" ht="10.5" customHeight="1" x14ac:dyDescent="0.25">
      <c r="A21" s="70"/>
      <c r="B21" s="71"/>
      <c r="C21" s="72"/>
      <c r="D21" s="72"/>
      <c r="E21" s="72"/>
      <c r="F21" s="72"/>
      <c r="G21" s="70"/>
      <c r="H21" s="70"/>
      <c r="I21" s="70"/>
      <c r="J21" s="70"/>
      <c r="K21" s="69"/>
      <c r="L21" s="70"/>
    </row>
    <row r="22" spans="1:18" s="63" customFormat="1" ht="13.2" x14ac:dyDescent="0.25">
      <c r="B22" s="72" t="s">
        <v>67</v>
      </c>
      <c r="C22" s="72"/>
      <c r="D22" s="72"/>
      <c r="E22" s="72"/>
      <c r="F22" s="70"/>
      <c r="G22" s="70"/>
      <c r="I22" s="70"/>
      <c r="K22" s="69"/>
      <c r="L22" s="70"/>
      <c r="M22" s="72" t="s">
        <v>66</v>
      </c>
    </row>
    <row r="23" spans="1:18" ht="19.5" customHeight="1" x14ac:dyDescent="0.3">
      <c r="L23" s="27"/>
    </row>
    <row r="24" spans="1:18" ht="19.5" customHeight="1" x14ac:dyDescent="0.3">
      <c r="L24" s="27"/>
    </row>
    <row r="25" spans="1:18" ht="19.5" customHeight="1" x14ac:dyDescent="0.3">
      <c r="L25" s="27"/>
    </row>
    <row r="26" spans="1:18" ht="19.5" customHeight="1" x14ac:dyDescent="0.3">
      <c r="L26" s="27"/>
    </row>
    <row r="27" spans="1:18" ht="19.5" customHeight="1" x14ac:dyDescent="0.3">
      <c r="L27" s="27"/>
    </row>
    <row r="28" spans="1:18" ht="19.5" customHeight="1" x14ac:dyDescent="0.3"/>
    <row r="29" spans="1:18" x14ac:dyDescent="0.3">
      <c r="A29" s="14"/>
    </row>
    <row r="30" spans="1:18" x14ac:dyDescent="0.3">
      <c r="A30" s="14"/>
    </row>
    <row r="31" spans="1:18" x14ac:dyDescent="0.3">
      <c r="A31" s="14"/>
    </row>
  </sheetData>
  <sortState ref="B6:Q17">
    <sortCondition descending="1" ref="Q6:Q17"/>
  </sortState>
  <mergeCells count="1">
    <mergeCell ref="G3:Q3"/>
  </mergeCells>
  <pageMargins left="0.62992125984251968" right="0.2362204724409449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6"/>
  <sheetViews>
    <sheetView topLeftCell="A3" zoomScale="90" zoomScaleNormal="90" workbookViewId="0">
      <selection activeCell="S21" sqref="S21"/>
    </sheetView>
  </sheetViews>
  <sheetFormatPr defaultColWidth="9.109375" defaultRowHeight="14.4" x14ac:dyDescent="0.3"/>
  <cols>
    <col min="1" max="1" width="3.44140625" style="13" customWidth="1"/>
    <col min="2" max="2" width="6.6640625" style="12" customWidth="1"/>
    <col min="3" max="3" width="13.33203125" style="14" customWidth="1"/>
    <col min="4" max="4" width="17" style="14" customWidth="1"/>
    <col min="5" max="5" width="5.6640625" style="13" customWidth="1"/>
    <col min="6" max="6" width="5.88671875" style="14" customWidth="1"/>
    <col min="7" max="7" width="14.6640625" style="14" customWidth="1"/>
    <col min="8" max="8" width="5.6640625" style="13" customWidth="1"/>
    <col min="9" max="9" width="5.6640625" style="15" customWidth="1"/>
    <col min="10" max="10" width="9" style="15" customWidth="1"/>
    <col min="11" max="12" width="5.6640625" style="15" customWidth="1"/>
    <col min="13" max="13" width="9.44140625" style="13" customWidth="1"/>
    <col min="14" max="15" width="5.6640625" style="15" customWidth="1"/>
    <col min="16" max="16" width="9.109375" style="15"/>
    <col min="17" max="17" width="10.44140625" style="16" customWidth="1"/>
    <col min="18" max="18" width="9.109375" style="13"/>
    <col min="19" max="16384" width="9.109375" style="30"/>
  </cols>
  <sheetData>
    <row r="1" spans="1:23" ht="17.399999999999999" x14ac:dyDescent="0.3">
      <c r="A1" s="1"/>
      <c r="B1" s="5"/>
      <c r="C1" s="1"/>
      <c r="D1" s="1"/>
      <c r="E1" s="17"/>
      <c r="F1" s="1"/>
      <c r="G1" s="1"/>
      <c r="H1" s="8" t="s">
        <v>19</v>
      </c>
    </row>
    <row r="2" spans="1:23" ht="15.6" x14ac:dyDescent="0.3">
      <c r="A2" s="9"/>
      <c r="C2" s="3"/>
      <c r="D2" s="3"/>
      <c r="H2" s="18" t="s">
        <v>20</v>
      </c>
    </row>
    <row r="3" spans="1:23" s="28" customFormat="1" ht="18.75" customHeight="1" x14ac:dyDescent="0.4">
      <c r="A3" s="21"/>
      <c r="B3" s="19"/>
      <c r="C3" s="20"/>
      <c r="D3" s="20"/>
      <c r="E3" s="21"/>
      <c r="F3" s="20"/>
      <c r="G3" s="20"/>
      <c r="H3" s="231" t="s">
        <v>15</v>
      </c>
      <c r="I3" s="231"/>
      <c r="J3" s="231"/>
      <c r="K3" s="231"/>
      <c r="L3" s="231"/>
      <c r="M3" s="231"/>
      <c r="N3" s="231"/>
      <c r="O3" s="231"/>
      <c r="P3" s="231"/>
      <c r="Q3" s="231"/>
      <c r="R3" s="21"/>
    </row>
    <row r="4" spans="1:23" ht="18" x14ac:dyDescent="0.35">
      <c r="B4" s="22" t="s">
        <v>16</v>
      </c>
      <c r="H4" s="15"/>
      <c r="M4" s="29"/>
      <c r="Q4" s="15" t="s">
        <v>7</v>
      </c>
    </row>
    <row r="5" spans="1:23" s="44" customFormat="1" ht="19.5" customHeight="1" x14ac:dyDescent="0.3">
      <c r="B5" s="43" t="s">
        <v>0</v>
      </c>
      <c r="C5" s="46" t="s">
        <v>1</v>
      </c>
      <c r="D5" s="46" t="s">
        <v>21</v>
      </c>
      <c r="E5" s="43" t="s">
        <v>2</v>
      </c>
      <c r="F5" s="46" t="s">
        <v>79</v>
      </c>
      <c r="G5" s="46" t="s">
        <v>3</v>
      </c>
      <c r="H5" s="43">
        <v>1</v>
      </c>
      <c r="I5" s="43">
        <v>2</v>
      </c>
      <c r="J5" s="43" t="s">
        <v>8</v>
      </c>
      <c r="K5" s="43">
        <v>3</v>
      </c>
      <c r="L5" s="43">
        <v>4</v>
      </c>
      <c r="M5" s="43" t="s">
        <v>9</v>
      </c>
      <c r="N5" s="43">
        <v>5</v>
      </c>
      <c r="O5" s="43">
        <v>6</v>
      </c>
      <c r="P5" s="43" t="s">
        <v>10</v>
      </c>
      <c r="Q5" s="36" t="s">
        <v>4</v>
      </c>
      <c r="S5" s="45"/>
      <c r="T5" s="45"/>
      <c r="U5" s="45"/>
      <c r="V5" s="45"/>
      <c r="W5" s="45"/>
    </row>
    <row r="6" spans="1:23" s="81" customFormat="1" ht="19.5" customHeight="1" x14ac:dyDescent="0.3">
      <c r="A6" s="76"/>
      <c r="B6" s="77">
        <v>1</v>
      </c>
      <c r="C6" s="34" t="s">
        <v>100</v>
      </c>
      <c r="D6" s="34" t="s">
        <v>101</v>
      </c>
      <c r="E6" s="40">
        <v>2006</v>
      </c>
      <c r="F6" s="40" t="s">
        <v>17</v>
      </c>
      <c r="G6" s="34" t="s">
        <v>13</v>
      </c>
      <c r="H6" s="40">
        <v>95</v>
      </c>
      <c r="I6" s="40">
        <v>94</v>
      </c>
      <c r="J6" s="40">
        <f t="shared" ref="J6:J23" si="0">SUM(H6:I6)</f>
        <v>189</v>
      </c>
      <c r="K6" s="40">
        <v>96</v>
      </c>
      <c r="L6" s="40">
        <v>98</v>
      </c>
      <c r="M6" s="79">
        <f t="shared" ref="M6:M23" si="1">SUM(K6:L6)</f>
        <v>194</v>
      </c>
      <c r="N6" s="40">
        <v>88</v>
      </c>
      <c r="O6" s="40">
        <v>91</v>
      </c>
      <c r="P6" s="40">
        <f t="shared" ref="P6:P23" si="2">SUM(N6:O6)</f>
        <v>179</v>
      </c>
      <c r="Q6" s="39">
        <f t="shared" ref="Q6:Q23" si="3">SUM(P6,M6,J6)</f>
        <v>562</v>
      </c>
      <c r="R6" s="76"/>
    </row>
    <row r="7" spans="1:23" s="37" customFormat="1" ht="19.5" customHeight="1" x14ac:dyDescent="0.3">
      <c r="A7" s="38"/>
      <c r="B7" s="43">
        <v>2</v>
      </c>
      <c r="C7" s="78" t="s">
        <v>84</v>
      </c>
      <c r="D7" s="78" t="s">
        <v>85</v>
      </c>
      <c r="E7" s="79">
        <v>2005</v>
      </c>
      <c r="F7" s="79" t="s">
        <v>17</v>
      </c>
      <c r="G7" s="78" t="s">
        <v>13</v>
      </c>
      <c r="H7" s="79">
        <v>93</v>
      </c>
      <c r="I7" s="79">
        <v>96</v>
      </c>
      <c r="J7" s="79">
        <f t="shared" si="0"/>
        <v>189</v>
      </c>
      <c r="K7" s="79">
        <v>96</v>
      </c>
      <c r="L7" s="79">
        <v>94</v>
      </c>
      <c r="M7" s="79">
        <f t="shared" si="1"/>
        <v>190</v>
      </c>
      <c r="N7" s="79">
        <v>89</v>
      </c>
      <c r="O7" s="79">
        <v>92</v>
      </c>
      <c r="P7" s="79">
        <f t="shared" si="2"/>
        <v>181</v>
      </c>
      <c r="Q7" s="80">
        <f t="shared" si="3"/>
        <v>560</v>
      </c>
      <c r="R7" s="38"/>
    </row>
    <row r="8" spans="1:23" s="81" customFormat="1" ht="19.5" customHeight="1" x14ac:dyDescent="0.3">
      <c r="A8" s="76"/>
      <c r="B8" s="43">
        <v>3</v>
      </c>
      <c r="C8" s="78" t="s">
        <v>120</v>
      </c>
      <c r="D8" s="78" t="s">
        <v>121</v>
      </c>
      <c r="E8" s="79">
        <v>2005</v>
      </c>
      <c r="F8" s="79" t="s">
        <v>17</v>
      </c>
      <c r="G8" s="78" t="s">
        <v>12</v>
      </c>
      <c r="H8" s="79">
        <v>95</v>
      </c>
      <c r="I8" s="79">
        <v>93</v>
      </c>
      <c r="J8" s="79">
        <f t="shared" si="0"/>
        <v>188</v>
      </c>
      <c r="K8" s="79">
        <v>96</v>
      </c>
      <c r="L8" s="79">
        <v>97</v>
      </c>
      <c r="M8" s="79">
        <f t="shared" si="1"/>
        <v>193</v>
      </c>
      <c r="N8" s="79">
        <v>90</v>
      </c>
      <c r="O8" s="79">
        <v>87</v>
      </c>
      <c r="P8" s="79">
        <f t="shared" si="2"/>
        <v>177</v>
      </c>
      <c r="Q8" s="80">
        <f t="shared" si="3"/>
        <v>558</v>
      </c>
      <c r="R8" s="76"/>
    </row>
    <row r="9" spans="1:23" s="81" customFormat="1" ht="19.5" customHeight="1" x14ac:dyDescent="0.3">
      <c r="A9" s="76"/>
      <c r="B9" s="77">
        <v>4</v>
      </c>
      <c r="C9" s="78" t="s">
        <v>80</v>
      </c>
      <c r="D9" s="78" t="s">
        <v>81</v>
      </c>
      <c r="E9" s="79">
        <v>2005</v>
      </c>
      <c r="F9" s="79" t="s">
        <v>17</v>
      </c>
      <c r="G9" s="78" t="s">
        <v>13</v>
      </c>
      <c r="H9" s="79">
        <v>95</v>
      </c>
      <c r="I9" s="79">
        <v>92</v>
      </c>
      <c r="J9" s="79">
        <f t="shared" si="0"/>
        <v>187</v>
      </c>
      <c r="K9" s="79">
        <v>94</v>
      </c>
      <c r="L9" s="79">
        <v>95</v>
      </c>
      <c r="M9" s="79">
        <f t="shared" si="1"/>
        <v>189</v>
      </c>
      <c r="N9" s="79">
        <v>92</v>
      </c>
      <c r="O9" s="79">
        <v>88</v>
      </c>
      <c r="P9" s="79">
        <f t="shared" si="2"/>
        <v>180</v>
      </c>
      <c r="Q9" s="80">
        <f t="shared" si="3"/>
        <v>556</v>
      </c>
      <c r="R9" s="76"/>
    </row>
    <row r="10" spans="1:23" s="81" customFormat="1" ht="19.5" customHeight="1" x14ac:dyDescent="0.3">
      <c r="A10" s="76"/>
      <c r="B10" s="43">
        <v>5</v>
      </c>
      <c r="C10" s="78" t="s">
        <v>102</v>
      </c>
      <c r="D10" s="78" t="s">
        <v>103</v>
      </c>
      <c r="E10" s="79">
        <v>2004</v>
      </c>
      <c r="F10" s="79" t="s">
        <v>17</v>
      </c>
      <c r="G10" s="78" t="s">
        <v>72</v>
      </c>
      <c r="H10" s="79">
        <v>90</v>
      </c>
      <c r="I10" s="79">
        <v>91</v>
      </c>
      <c r="J10" s="79">
        <f t="shared" si="0"/>
        <v>181</v>
      </c>
      <c r="K10" s="79">
        <v>96</v>
      </c>
      <c r="L10" s="79">
        <v>93</v>
      </c>
      <c r="M10" s="79">
        <f t="shared" si="1"/>
        <v>189</v>
      </c>
      <c r="N10" s="79">
        <v>92</v>
      </c>
      <c r="O10" s="79">
        <v>93</v>
      </c>
      <c r="P10" s="79">
        <f t="shared" si="2"/>
        <v>185</v>
      </c>
      <c r="Q10" s="80">
        <f t="shared" si="3"/>
        <v>555</v>
      </c>
      <c r="R10" s="76"/>
    </row>
    <row r="11" spans="1:23" s="81" customFormat="1" ht="19.5" customHeight="1" x14ac:dyDescent="0.3">
      <c r="A11" s="76"/>
      <c r="B11" s="43">
        <v>6</v>
      </c>
      <c r="C11" s="78" t="s">
        <v>118</v>
      </c>
      <c r="D11" s="78" t="s">
        <v>119</v>
      </c>
      <c r="E11" s="79">
        <v>2005</v>
      </c>
      <c r="F11" s="79" t="s">
        <v>17</v>
      </c>
      <c r="G11" s="78" t="s">
        <v>12</v>
      </c>
      <c r="H11" s="79">
        <v>93</v>
      </c>
      <c r="I11" s="79">
        <v>98</v>
      </c>
      <c r="J11" s="79">
        <f t="shared" si="0"/>
        <v>191</v>
      </c>
      <c r="K11" s="79">
        <v>95</v>
      </c>
      <c r="L11" s="79">
        <v>93</v>
      </c>
      <c r="M11" s="79">
        <f t="shared" si="1"/>
        <v>188</v>
      </c>
      <c r="N11" s="79">
        <v>90</v>
      </c>
      <c r="O11" s="79">
        <v>86</v>
      </c>
      <c r="P11" s="79">
        <f t="shared" si="2"/>
        <v>176</v>
      </c>
      <c r="Q11" s="80">
        <f t="shared" si="3"/>
        <v>555</v>
      </c>
      <c r="R11" s="76"/>
    </row>
    <row r="12" spans="1:23" s="81" customFormat="1" ht="19.5" customHeight="1" x14ac:dyDescent="0.3">
      <c r="A12" s="76"/>
      <c r="B12" s="77">
        <v>7</v>
      </c>
      <c r="C12" s="78" t="s">
        <v>122</v>
      </c>
      <c r="D12" s="78" t="s">
        <v>123</v>
      </c>
      <c r="E12" s="79">
        <v>2008</v>
      </c>
      <c r="F12" s="79" t="s">
        <v>17</v>
      </c>
      <c r="G12" s="78" t="s">
        <v>12</v>
      </c>
      <c r="H12" s="79">
        <v>89</v>
      </c>
      <c r="I12" s="79">
        <v>91</v>
      </c>
      <c r="J12" s="79">
        <f t="shared" si="0"/>
        <v>180</v>
      </c>
      <c r="K12" s="79">
        <v>91</v>
      </c>
      <c r="L12" s="79">
        <v>96</v>
      </c>
      <c r="M12" s="79">
        <f t="shared" si="1"/>
        <v>187</v>
      </c>
      <c r="N12" s="79">
        <v>92</v>
      </c>
      <c r="O12" s="79">
        <v>92</v>
      </c>
      <c r="P12" s="79">
        <f t="shared" si="2"/>
        <v>184</v>
      </c>
      <c r="Q12" s="80">
        <f t="shared" si="3"/>
        <v>551</v>
      </c>
      <c r="R12" s="76"/>
    </row>
    <row r="13" spans="1:23" s="81" customFormat="1" ht="19.5" customHeight="1" x14ac:dyDescent="0.3">
      <c r="A13" s="76"/>
      <c r="B13" s="43">
        <v>8</v>
      </c>
      <c r="C13" s="34" t="s">
        <v>124</v>
      </c>
      <c r="D13" s="34" t="s">
        <v>125</v>
      </c>
      <c r="E13" s="40">
        <v>1997</v>
      </c>
      <c r="F13" s="40" t="s">
        <v>17</v>
      </c>
      <c r="G13" s="34" t="s">
        <v>12</v>
      </c>
      <c r="H13" s="40">
        <v>91</v>
      </c>
      <c r="I13" s="40">
        <v>91</v>
      </c>
      <c r="J13" s="40">
        <f t="shared" si="0"/>
        <v>182</v>
      </c>
      <c r="K13" s="40">
        <v>95</v>
      </c>
      <c r="L13" s="40">
        <v>96</v>
      </c>
      <c r="M13" s="40">
        <f t="shared" si="1"/>
        <v>191</v>
      </c>
      <c r="N13" s="40">
        <v>90</v>
      </c>
      <c r="O13" s="40">
        <v>85</v>
      </c>
      <c r="P13" s="40">
        <f t="shared" si="2"/>
        <v>175</v>
      </c>
      <c r="Q13" s="39">
        <f t="shared" si="3"/>
        <v>548</v>
      </c>
      <c r="R13" s="76"/>
    </row>
    <row r="14" spans="1:23" s="81" customFormat="1" ht="19.5" customHeight="1" x14ac:dyDescent="0.3">
      <c r="A14" s="76"/>
      <c r="B14" s="43">
        <v>9</v>
      </c>
      <c r="C14" s="78" t="s">
        <v>86</v>
      </c>
      <c r="D14" s="78" t="s">
        <v>87</v>
      </c>
      <c r="E14" s="79">
        <v>2006</v>
      </c>
      <c r="F14" s="79" t="s">
        <v>17</v>
      </c>
      <c r="G14" s="78" t="s">
        <v>13</v>
      </c>
      <c r="H14" s="79">
        <v>92</v>
      </c>
      <c r="I14" s="79">
        <v>91</v>
      </c>
      <c r="J14" s="79">
        <f t="shared" si="0"/>
        <v>183</v>
      </c>
      <c r="K14" s="79">
        <v>96</v>
      </c>
      <c r="L14" s="79">
        <v>97</v>
      </c>
      <c r="M14" s="79">
        <f t="shared" si="1"/>
        <v>193</v>
      </c>
      <c r="N14" s="79">
        <v>86</v>
      </c>
      <c r="O14" s="79">
        <v>83</v>
      </c>
      <c r="P14" s="79">
        <f t="shared" si="2"/>
        <v>169</v>
      </c>
      <c r="Q14" s="80">
        <f t="shared" si="3"/>
        <v>545</v>
      </c>
      <c r="R14" s="76"/>
    </row>
    <row r="15" spans="1:23" s="81" customFormat="1" ht="19.5" customHeight="1" x14ac:dyDescent="0.3">
      <c r="A15" s="76"/>
      <c r="B15" s="77">
        <v>10</v>
      </c>
      <c r="C15" s="34" t="s">
        <v>89</v>
      </c>
      <c r="D15" s="34" t="s">
        <v>88</v>
      </c>
      <c r="E15" s="40">
        <v>2009</v>
      </c>
      <c r="F15" s="40" t="s">
        <v>17</v>
      </c>
      <c r="G15" s="34" t="s">
        <v>13</v>
      </c>
      <c r="H15" s="40">
        <v>91</v>
      </c>
      <c r="I15" s="40">
        <v>93</v>
      </c>
      <c r="J15" s="40">
        <f t="shared" si="0"/>
        <v>184</v>
      </c>
      <c r="K15" s="40">
        <v>95</v>
      </c>
      <c r="L15" s="40">
        <v>96</v>
      </c>
      <c r="M15" s="40">
        <f t="shared" si="1"/>
        <v>191</v>
      </c>
      <c r="N15" s="40">
        <v>83</v>
      </c>
      <c r="O15" s="40">
        <v>82</v>
      </c>
      <c r="P15" s="40">
        <f t="shared" si="2"/>
        <v>165</v>
      </c>
      <c r="Q15" s="39">
        <f t="shared" si="3"/>
        <v>540</v>
      </c>
      <c r="R15" s="76"/>
    </row>
    <row r="16" spans="1:23" s="37" customFormat="1" ht="19.5" customHeight="1" x14ac:dyDescent="0.3">
      <c r="A16" s="38"/>
      <c r="B16" s="43">
        <v>11</v>
      </c>
      <c r="C16" s="34" t="s">
        <v>128</v>
      </c>
      <c r="D16" s="34" t="s">
        <v>129</v>
      </c>
      <c r="E16" s="40">
        <v>2007</v>
      </c>
      <c r="F16" s="40" t="s">
        <v>17</v>
      </c>
      <c r="G16" s="34" t="s">
        <v>18</v>
      </c>
      <c r="H16" s="40">
        <v>89</v>
      </c>
      <c r="I16" s="40">
        <v>88</v>
      </c>
      <c r="J16" s="40">
        <f t="shared" si="0"/>
        <v>177</v>
      </c>
      <c r="K16" s="40">
        <v>92</v>
      </c>
      <c r="L16" s="40">
        <v>93</v>
      </c>
      <c r="M16" s="40">
        <f t="shared" si="1"/>
        <v>185</v>
      </c>
      <c r="N16" s="40">
        <v>78</v>
      </c>
      <c r="O16" s="40">
        <v>84</v>
      </c>
      <c r="P16" s="40">
        <f t="shared" si="2"/>
        <v>162</v>
      </c>
      <c r="Q16" s="39">
        <f t="shared" si="3"/>
        <v>524</v>
      </c>
      <c r="R16" s="38"/>
    </row>
    <row r="17" spans="1:18" s="37" customFormat="1" ht="19.5" customHeight="1" x14ac:dyDescent="0.3">
      <c r="A17" s="38"/>
      <c r="B17" s="43">
        <v>12</v>
      </c>
      <c r="C17" s="34" t="s">
        <v>126</v>
      </c>
      <c r="D17" s="34" t="s">
        <v>127</v>
      </c>
      <c r="E17" s="40">
        <v>2001</v>
      </c>
      <c r="F17" s="40" t="s">
        <v>17</v>
      </c>
      <c r="G17" s="34" t="s">
        <v>18</v>
      </c>
      <c r="H17" s="40">
        <v>85</v>
      </c>
      <c r="I17" s="40">
        <v>84</v>
      </c>
      <c r="J17" s="40">
        <f t="shared" si="0"/>
        <v>169</v>
      </c>
      <c r="K17" s="40">
        <v>92</v>
      </c>
      <c r="L17" s="40">
        <v>95</v>
      </c>
      <c r="M17" s="79">
        <f t="shared" si="1"/>
        <v>187</v>
      </c>
      <c r="N17" s="40">
        <v>82</v>
      </c>
      <c r="O17" s="40">
        <v>81</v>
      </c>
      <c r="P17" s="40">
        <f t="shared" si="2"/>
        <v>163</v>
      </c>
      <c r="Q17" s="39">
        <f t="shared" si="3"/>
        <v>519</v>
      </c>
      <c r="R17" s="38"/>
    </row>
    <row r="18" spans="1:18" s="37" customFormat="1" ht="19.5" customHeight="1" x14ac:dyDescent="0.3">
      <c r="A18" s="38"/>
      <c r="B18" s="77">
        <v>13</v>
      </c>
      <c r="C18" s="34" t="s">
        <v>130</v>
      </c>
      <c r="D18" s="34" t="s">
        <v>131</v>
      </c>
      <c r="E18" s="40">
        <v>2007</v>
      </c>
      <c r="F18" s="40" t="s">
        <v>17</v>
      </c>
      <c r="G18" s="34" t="s">
        <v>18</v>
      </c>
      <c r="H18" s="40">
        <v>84</v>
      </c>
      <c r="I18" s="40">
        <v>77</v>
      </c>
      <c r="J18" s="79">
        <f t="shared" si="0"/>
        <v>161</v>
      </c>
      <c r="K18" s="40">
        <v>90</v>
      </c>
      <c r="L18" s="40">
        <v>94</v>
      </c>
      <c r="M18" s="40">
        <f t="shared" si="1"/>
        <v>184</v>
      </c>
      <c r="N18" s="40">
        <v>83</v>
      </c>
      <c r="O18" s="40">
        <v>89</v>
      </c>
      <c r="P18" s="40">
        <f t="shared" si="2"/>
        <v>172</v>
      </c>
      <c r="Q18" s="39">
        <f t="shared" si="3"/>
        <v>517</v>
      </c>
      <c r="R18" s="38"/>
    </row>
    <row r="19" spans="1:18" s="81" customFormat="1" ht="19.5" customHeight="1" x14ac:dyDescent="0.3">
      <c r="A19" s="76"/>
      <c r="B19" s="43">
        <v>14</v>
      </c>
      <c r="C19" s="78" t="s">
        <v>106</v>
      </c>
      <c r="D19" s="78" t="s">
        <v>107</v>
      </c>
      <c r="E19" s="79">
        <v>2008</v>
      </c>
      <c r="F19" s="79" t="s">
        <v>17</v>
      </c>
      <c r="G19" s="78" t="s">
        <v>72</v>
      </c>
      <c r="H19" s="79">
        <v>90</v>
      </c>
      <c r="I19" s="79">
        <v>90</v>
      </c>
      <c r="J19" s="79">
        <f t="shared" si="0"/>
        <v>180</v>
      </c>
      <c r="K19" s="79">
        <v>90</v>
      </c>
      <c r="L19" s="79">
        <v>96</v>
      </c>
      <c r="M19" s="79">
        <f t="shared" si="1"/>
        <v>186</v>
      </c>
      <c r="N19" s="79">
        <v>85</v>
      </c>
      <c r="O19" s="79">
        <v>61</v>
      </c>
      <c r="P19" s="79">
        <f t="shared" si="2"/>
        <v>146</v>
      </c>
      <c r="Q19" s="80">
        <f t="shared" si="3"/>
        <v>512</v>
      </c>
      <c r="R19" s="76"/>
    </row>
    <row r="20" spans="1:18" s="37" customFormat="1" ht="19.5" customHeight="1" x14ac:dyDescent="0.3">
      <c r="A20" s="38"/>
      <c r="B20" s="43">
        <v>15</v>
      </c>
      <c r="C20" s="78" t="s">
        <v>104</v>
      </c>
      <c r="D20" s="78" t="s">
        <v>105</v>
      </c>
      <c r="E20" s="79">
        <v>2009</v>
      </c>
      <c r="F20" s="79" t="s">
        <v>17</v>
      </c>
      <c r="G20" s="78" t="s">
        <v>72</v>
      </c>
      <c r="H20" s="79">
        <v>86</v>
      </c>
      <c r="I20" s="79">
        <v>87</v>
      </c>
      <c r="J20" s="79">
        <f t="shared" si="0"/>
        <v>173</v>
      </c>
      <c r="K20" s="79">
        <v>85</v>
      </c>
      <c r="L20" s="79">
        <v>97</v>
      </c>
      <c r="M20" s="79">
        <f t="shared" si="1"/>
        <v>182</v>
      </c>
      <c r="N20" s="79">
        <v>69</v>
      </c>
      <c r="O20" s="79">
        <v>87</v>
      </c>
      <c r="P20" s="79">
        <f t="shared" si="2"/>
        <v>156</v>
      </c>
      <c r="Q20" s="80">
        <f t="shared" si="3"/>
        <v>511</v>
      </c>
      <c r="R20" s="38"/>
    </row>
    <row r="21" spans="1:18" s="37" customFormat="1" ht="19.5" customHeight="1" x14ac:dyDescent="0.3">
      <c r="A21" s="38"/>
      <c r="B21" s="77">
        <v>16</v>
      </c>
      <c r="C21" s="78" t="s">
        <v>110</v>
      </c>
      <c r="D21" s="78" t="s">
        <v>111</v>
      </c>
      <c r="E21" s="79">
        <v>2009</v>
      </c>
      <c r="F21" s="79" t="s">
        <v>17</v>
      </c>
      <c r="G21" s="78" t="s">
        <v>72</v>
      </c>
      <c r="H21" s="79">
        <v>87</v>
      </c>
      <c r="I21" s="79">
        <v>78</v>
      </c>
      <c r="J21" s="79">
        <f t="shared" si="0"/>
        <v>165</v>
      </c>
      <c r="K21" s="79">
        <v>98</v>
      </c>
      <c r="L21" s="79">
        <v>97</v>
      </c>
      <c r="M21" s="79">
        <f t="shared" si="1"/>
        <v>195</v>
      </c>
      <c r="N21" s="79">
        <v>71</v>
      </c>
      <c r="O21" s="79">
        <v>75</v>
      </c>
      <c r="P21" s="79">
        <f t="shared" si="2"/>
        <v>146</v>
      </c>
      <c r="Q21" s="80">
        <f t="shared" si="3"/>
        <v>506</v>
      </c>
      <c r="R21" s="38"/>
    </row>
    <row r="22" spans="1:18" s="37" customFormat="1" ht="19.5" customHeight="1" x14ac:dyDescent="0.3">
      <c r="A22" s="38"/>
      <c r="B22" s="43">
        <v>17</v>
      </c>
      <c r="C22" s="86" t="s">
        <v>108</v>
      </c>
      <c r="D22" s="86" t="s">
        <v>109</v>
      </c>
      <c r="E22" s="87">
        <v>2010</v>
      </c>
      <c r="F22" s="87" t="s">
        <v>17</v>
      </c>
      <c r="G22" s="86" t="s">
        <v>72</v>
      </c>
      <c r="H22" s="79">
        <v>89</v>
      </c>
      <c r="I22" s="79">
        <v>81</v>
      </c>
      <c r="J22" s="79">
        <f t="shared" si="0"/>
        <v>170</v>
      </c>
      <c r="K22" s="79">
        <v>89</v>
      </c>
      <c r="L22" s="79">
        <v>91</v>
      </c>
      <c r="M22" s="79">
        <f t="shared" si="1"/>
        <v>180</v>
      </c>
      <c r="N22" s="79">
        <v>79</v>
      </c>
      <c r="O22" s="79">
        <v>69</v>
      </c>
      <c r="P22" s="79">
        <f t="shared" si="2"/>
        <v>148</v>
      </c>
      <c r="Q22" s="80">
        <f t="shared" si="3"/>
        <v>498</v>
      </c>
      <c r="R22" s="38"/>
    </row>
    <row r="23" spans="1:18" s="37" customFormat="1" ht="19.5" customHeight="1" x14ac:dyDescent="0.3">
      <c r="A23" s="38"/>
      <c r="B23" s="36">
        <v>18</v>
      </c>
      <c r="C23" s="88" t="s">
        <v>137</v>
      </c>
      <c r="D23" s="88" t="s">
        <v>138</v>
      </c>
      <c r="E23" s="89">
        <v>2009</v>
      </c>
      <c r="F23" s="89" t="s">
        <v>17</v>
      </c>
      <c r="G23" s="88" t="s">
        <v>18</v>
      </c>
      <c r="H23" s="89">
        <v>80</v>
      </c>
      <c r="I23" s="89">
        <v>78</v>
      </c>
      <c r="J23" s="89">
        <f t="shared" si="0"/>
        <v>158</v>
      </c>
      <c r="K23" s="89">
        <v>83</v>
      </c>
      <c r="L23" s="89">
        <v>92</v>
      </c>
      <c r="M23" s="89">
        <f t="shared" si="1"/>
        <v>175</v>
      </c>
      <c r="N23" s="89">
        <v>65</v>
      </c>
      <c r="O23" s="89">
        <v>68</v>
      </c>
      <c r="P23" s="89">
        <f t="shared" si="2"/>
        <v>133</v>
      </c>
      <c r="Q23" s="36">
        <f t="shared" si="3"/>
        <v>466</v>
      </c>
      <c r="R23" s="38"/>
    </row>
    <row r="24" spans="1:18" ht="7.5" customHeight="1" x14ac:dyDescent="0.3">
      <c r="C24" s="30"/>
      <c r="D24" s="30"/>
      <c r="F24" s="30"/>
      <c r="G24" s="30"/>
      <c r="H24" s="30"/>
      <c r="L24" s="27"/>
    </row>
    <row r="25" spans="1:18" s="63" customFormat="1" ht="13.2" x14ac:dyDescent="0.25">
      <c r="C25" s="68" t="s">
        <v>65</v>
      </c>
      <c r="D25" s="68"/>
      <c r="E25" s="68"/>
      <c r="I25" s="68"/>
      <c r="J25" s="68"/>
      <c r="K25" s="69"/>
      <c r="L25" s="70"/>
      <c r="M25" s="68" t="s">
        <v>64</v>
      </c>
    </row>
    <row r="26" spans="1:18" s="63" customFormat="1" ht="9" customHeight="1" x14ac:dyDescent="0.25">
      <c r="A26" s="70"/>
      <c r="B26" s="71"/>
      <c r="C26" s="72"/>
      <c r="D26" s="72"/>
      <c r="E26" s="72"/>
      <c r="F26" s="72"/>
      <c r="G26" s="70"/>
      <c r="H26" s="70"/>
      <c r="I26" s="70"/>
      <c r="J26" s="70"/>
      <c r="K26" s="69"/>
      <c r="L26" s="70"/>
    </row>
    <row r="27" spans="1:18" s="63" customFormat="1" ht="13.2" x14ac:dyDescent="0.25">
      <c r="C27" s="72" t="s">
        <v>67</v>
      </c>
      <c r="D27" s="72"/>
      <c r="E27" s="72"/>
      <c r="F27" s="70"/>
      <c r="G27" s="70"/>
      <c r="I27" s="70"/>
      <c r="K27" s="69"/>
      <c r="L27" s="70"/>
      <c r="M27" s="72" t="s">
        <v>66</v>
      </c>
    </row>
    <row r="28" spans="1:18" ht="19.5" customHeight="1" x14ac:dyDescent="0.3">
      <c r="L28" s="27"/>
    </row>
    <row r="29" spans="1:18" ht="19.5" customHeight="1" x14ac:dyDescent="0.3">
      <c r="L29" s="27"/>
    </row>
    <row r="30" spans="1:18" ht="19.5" customHeight="1" x14ac:dyDescent="0.3">
      <c r="L30" s="27"/>
    </row>
    <row r="31" spans="1:18" ht="19.5" customHeight="1" x14ac:dyDescent="0.3">
      <c r="L31" s="27"/>
    </row>
    <row r="32" spans="1:18" ht="19.5" customHeight="1" x14ac:dyDescent="0.3">
      <c r="L32" s="27"/>
    </row>
    <row r="33" spans="1:1" ht="19.5" customHeight="1" x14ac:dyDescent="0.3"/>
    <row r="34" spans="1:1" x14ac:dyDescent="0.3">
      <c r="A34" s="14"/>
    </row>
    <row r="35" spans="1:1" x14ac:dyDescent="0.3">
      <c r="A35" s="14"/>
    </row>
    <row r="36" spans="1:1" x14ac:dyDescent="0.3">
      <c r="A36" s="14"/>
    </row>
  </sheetData>
  <sortState ref="B6:Q23">
    <sortCondition descending="1" ref="Q6:Q23"/>
  </sortState>
  <mergeCells count="1">
    <mergeCell ref="H3:Q3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AAC6B-E71D-4CC8-A660-8288F56693F0}">
  <dimension ref="A1:AA30"/>
  <sheetViews>
    <sheetView topLeftCell="A4" workbookViewId="0">
      <selection activeCell="R18" sqref="R18"/>
    </sheetView>
  </sheetViews>
  <sheetFormatPr defaultColWidth="9.109375" defaultRowHeight="14.4" x14ac:dyDescent="0.3"/>
  <cols>
    <col min="1" max="1" width="3.6640625" customWidth="1"/>
    <col min="3" max="3" width="23.5546875" customWidth="1"/>
    <col min="4" max="4" width="8.6640625" customWidth="1"/>
    <col min="5" max="5" width="23.44140625" customWidth="1"/>
    <col min="6" max="6" width="5.6640625" customWidth="1"/>
    <col min="7" max="7" width="5.44140625" customWidth="1"/>
    <col min="8" max="8" width="5.5546875" customWidth="1"/>
    <col min="9" max="9" width="5.33203125" customWidth="1"/>
    <col min="10" max="10" width="5.5546875" customWidth="1"/>
    <col min="11" max="11" width="5.109375" customWidth="1"/>
    <col min="13" max="13" width="7.5546875" customWidth="1"/>
    <col min="14" max="14" width="6.33203125" customWidth="1"/>
  </cols>
  <sheetData>
    <row r="1" spans="1:14" ht="17.399999999999999" x14ac:dyDescent="0.3">
      <c r="A1" s="1"/>
      <c r="B1" s="2"/>
      <c r="C1" s="3"/>
      <c r="E1" s="4"/>
      <c r="F1" s="6"/>
      <c r="G1" s="7"/>
      <c r="H1" s="7"/>
      <c r="I1" s="7"/>
      <c r="J1" s="11"/>
      <c r="K1" s="6"/>
    </row>
    <row r="2" spans="1:14" ht="17.399999999999999" x14ac:dyDescent="0.3">
      <c r="A2" s="1"/>
      <c r="B2" s="5"/>
      <c r="C2" s="1"/>
      <c r="D2" s="1"/>
      <c r="E2" s="1"/>
      <c r="F2" s="8" t="s">
        <v>19</v>
      </c>
      <c r="G2" s="7"/>
      <c r="H2" s="7"/>
      <c r="I2" s="7"/>
      <c r="J2" s="11"/>
      <c r="K2" s="6"/>
    </row>
    <row r="3" spans="1:14" ht="17.399999999999999" x14ac:dyDescent="0.3">
      <c r="A3" s="9"/>
      <c r="B3" s="2"/>
      <c r="C3" s="3"/>
      <c r="E3" s="4"/>
      <c r="F3" s="17" t="s">
        <v>20</v>
      </c>
      <c r="G3" s="7"/>
      <c r="H3" s="7"/>
      <c r="I3" s="7"/>
      <c r="J3" s="11"/>
      <c r="K3" s="6"/>
    </row>
    <row r="4" spans="1:14" ht="21" x14ac:dyDescent="0.4">
      <c r="A4" s="6"/>
      <c r="B4" s="92"/>
      <c r="C4" s="93"/>
      <c r="D4" s="93"/>
      <c r="E4" s="232" t="s">
        <v>180</v>
      </c>
      <c r="F4" s="232"/>
      <c r="G4" s="232"/>
      <c r="H4" s="232"/>
      <c r="I4" s="232"/>
      <c r="J4" s="232"/>
      <c r="K4" s="232"/>
      <c r="L4" s="232"/>
      <c r="M4" s="232"/>
      <c r="N4" s="232"/>
    </row>
    <row r="5" spans="1:14" ht="18" x14ac:dyDescent="0.35">
      <c r="A5" s="6"/>
      <c r="B5" s="94" t="s">
        <v>181</v>
      </c>
      <c r="C5" s="4"/>
      <c r="D5" s="4"/>
      <c r="E5" s="4"/>
      <c r="F5" s="7"/>
      <c r="G5" s="7"/>
      <c r="H5" s="7"/>
      <c r="I5" s="7"/>
      <c r="J5" s="7"/>
      <c r="K5" s="7"/>
      <c r="L5" s="7" t="s">
        <v>148</v>
      </c>
      <c r="M5" s="10"/>
    </row>
    <row r="6" spans="1:14" x14ac:dyDescent="0.3">
      <c r="A6" s="11"/>
      <c r="B6" s="95" t="s">
        <v>0</v>
      </c>
      <c r="C6" s="100" t="s">
        <v>149</v>
      </c>
      <c r="D6" s="96" t="s">
        <v>2</v>
      </c>
      <c r="E6" s="96" t="s">
        <v>3</v>
      </c>
      <c r="F6" s="95">
        <v>1</v>
      </c>
      <c r="G6" s="95">
        <v>2</v>
      </c>
      <c r="H6" s="95">
        <v>3</v>
      </c>
      <c r="I6" s="95">
        <v>4</v>
      </c>
      <c r="J6" s="95">
        <v>5</v>
      </c>
      <c r="K6" s="95">
        <v>6</v>
      </c>
      <c r="L6" s="95" t="s">
        <v>4</v>
      </c>
      <c r="M6" s="95" t="s">
        <v>150</v>
      </c>
      <c r="N6" s="100" t="s">
        <v>151</v>
      </c>
    </row>
    <row r="7" spans="1:14" x14ac:dyDescent="0.3">
      <c r="A7" s="6"/>
      <c r="B7" s="99">
        <v>1</v>
      </c>
      <c r="C7" s="104" t="s">
        <v>182</v>
      </c>
      <c r="D7" s="101">
        <v>1981</v>
      </c>
      <c r="E7" s="102" t="s">
        <v>303</v>
      </c>
      <c r="F7" s="101">
        <v>92</v>
      </c>
      <c r="G7" s="103">
        <v>92</v>
      </c>
      <c r="H7" s="103">
        <v>90</v>
      </c>
      <c r="I7" s="103">
        <v>93</v>
      </c>
      <c r="J7" s="115">
        <v>96</v>
      </c>
      <c r="K7" s="101">
        <v>94</v>
      </c>
      <c r="L7" s="95">
        <f t="shared" ref="L7:L26" si="0">SUM(F7:K7)</f>
        <v>557</v>
      </c>
      <c r="M7" s="101">
        <v>10</v>
      </c>
      <c r="N7" s="100" t="s">
        <v>151</v>
      </c>
    </row>
    <row r="8" spans="1:14" x14ac:dyDescent="0.3">
      <c r="A8" s="6"/>
      <c r="B8" s="99">
        <v>2</v>
      </c>
      <c r="C8" s="104" t="s">
        <v>184</v>
      </c>
      <c r="D8" s="101">
        <v>2001</v>
      </c>
      <c r="E8" s="102" t="s">
        <v>42</v>
      </c>
      <c r="F8" s="101">
        <v>89</v>
      </c>
      <c r="G8" s="103">
        <v>91</v>
      </c>
      <c r="H8" s="103">
        <v>91</v>
      </c>
      <c r="I8" s="103">
        <v>91</v>
      </c>
      <c r="J8" s="115">
        <v>92</v>
      </c>
      <c r="K8" s="101">
        <v>89</v>
      </c>
      <c r="L8" s="95">
        <f t="shared" si="0"/>
        <v>543</v>
      </c>
      <c r="M8" s="116">
        <v>8</v>
      </c>
      <c r="N8" s="100" t="s">
        <v>151</v>
      </c>
    </row>
    <row r="9" spans="1:14" x14ac:dyDescent="0.3">
      <c r="A9" s="6"/>
      <c r="B9" s="99">
        <v>3</v>
      </c>
      <c r="C9" s="104" t="s">
        <v>185</v>
      </c>
      <c r="D9" s="101">
        <v>1972</v>
      </c>
      <c r="E9" s="102" t="s">
        <v>299</v>
      </c>
      <c r="F9" s="101">
        <v>85</v>
      </c>
      <c r="G9" s="103">
        <v>87</v>
      </c>
      <c r="H9" s="103">
        <v>90</v>
      </c>
      <c r="I9" s="103">
        <v>87</v>
      </c>
      <c r="J9" s="115">
        <v>91</v>
      </c>
      <c r="K9" s="101">
        <v>94</v>
      </c>
      <c r="L9" s="95">
        <f t="shared" si="0"/>
        <v>534</v>
      </c>
      <c r="M9" s="101">
        <v>4</v>
      </c>
      <c r="N9" s="100" t="s">
        <v>151</v>
      </c>
    </row>
    <row r="10" spans="1:14" x14ac:dyDescent="0.3">
      <c r="A10" s="6"/>
      <c r="B10" s="99">
        <v>4</v>
      </c>
      <c r="C10" s="104" t="s">
        <v>186</v>
      </c>
      <c r="D10" s="101">
        <v>2005</v>
      </c>
      <c r="E10" s="102" t="s">
        <v>42</v>
      </c>
      <c r="F10" s="101">
        <v>87</v>
      </c>
      <c r="G10" s="103">
        <v>92</v>
      </c>
      <c r="H10" s="103">
        <v>84</v>
      </c>
      <c r="I10" s="103">
        <v>87</v>
      </c>
      <c r="J10" s="115">
        <v>92</v>
      </c>
      <c r="K10" s="101">
        <v>91</v>
      </c>
      <c r="L10" s="95">
        <f t="shared" si="0"/>
        <v>533</v>
      </c>
      <c r="M10" s="116">
        <v>10</v>
      </c>
      <c r="N10" s="100" t="s">
        <v>151</v>
      </c>
    </row>
    <row r="11" spans="1:14" x14ac:dyDescent="0.3">
      <c r="A11" s="6"/>
      <c r="B11" s="99">
        <v>5</v>
      </c>
      <c r="C11" s="104" t="s">
        <v>187</v>
      </c>
      <c r="D11" s="101">
        <v>2007</v>
      </c>
      <c r="E11" s="102" t="s">
        <v>14</v>
      </c>
      <c r="F11" s="101">
        <v>84</v>
      </c>
      <c r="G11" s="103">
        <v>90</v>
      </c>
      <c r="H11" s="103">
        <v>85</v>
      </c>
      <c r="I11" s="103">
        <v>88</v>
      </c>
      <c r="J11" s="115">
        <v>91</v>
      </c>
      <c r="K11" s="101">
        <v>89</v>
      </c>
      <c r="L11" s="95">
        <f t="shared" si="0"/>
        <v>527</v>
      </c>
      <c r="M11" s="101">
        <v>3</v>
      </c>
      <c r="N11" s="100" t="s">
        <v>151</v>
      </c>
    </row>
    <row r="12" spans="1:14" x14ac:dyDescent="0.3">
      <c r="A12" s="6"/>
      <c r="B12" s="99">
        <v>6</v>
      </c>
      <c r="C12" s="105" t="s">
        <v>188</v>
      </c>
      <c r="D12" s="101">
        <v>2007</v>
      </c>
      <c r="E12" s="102" t="s">
        <v>42</v>
      </c>
      <c r="F12" s="101">
        <v>85</v>
      </c>
      <c r="G12" s="103">
        <v>85</v>
      </c>
      <c r="H12" s="103">
        <v>86</v>
      </c>
      <c r="I12" s="103">
        <v>92</v>
      </c>
      <c r="J12" s="115">
        <v>89</v>
      </c>
      <c r="K12" s="101">
        <v>87</v>
      </c>
      <c r="L12" s="95">
        <f t="shared" si="0"/>
        <v>524</v>
      </c>
      <c r="M12" s="101">
        <v>2</v>
      </c>
      <c r="N12" s="100" t="s">
        <v>151</v>
      </c>
    </row>
    <row r="13" spans="1:14" x14ac:dyDescent="0.3">
      <c r="A13" s="6"/>
      <c r="B13" s="99">
        <v>7</v>
      </c>
      <c r="C13" s="104" t="s">
        <v>189</v>
      </c>
      <c r="D13" s="101">
        <v>1998</v>
      </c>
      <c r="E13" s="102" t="s">
        <v>13</v>
      </c>
      <c r="F13" s="101">
        <v>85</v>
      </c>
      <c r="G13" s="103">
        <v>88</v>
      </c>
      <c r="H13" s="103">
        <v>87</v>
      </c>
      <c r="I13" s="103">
        <v>90</v>
      </c>
      <c r="J13" s="115">
        <v>85</v>
      </c>
      <c r="K13" s="101">
        <v>87</v>
      </c>
      <c r="L13" s="95">
        <f t="shared" si="0"/>
        <v>522</v>
      </c>
      <c r="M13" s="101">
        <v>4</v>
      </c>
      <c r="N13" s="100" t="s">
        <v>151</v>
      </c>
    </row>
    <row r="14" spans="1:14" x14ac:dyDescent="0.3">
      <c r="A14" s="6"/>
      <c r="B14" s="99">
        <v>8</v>
      </c>
      <c r="C14" s="104" t="s">
        <v>191</v>
      </c>
      <c r="D14" s="101">
        <v>2009</v>
      </c>
      <c r="E14" s="102" t="s">
        <v>14</v>
      </c>
      <c r="F14" s="101">
        <v>85</v>
      </c>
      <c r="G14" s="103">
        <v>86</v>
      </c>
      <c r="H14" s="103">
        <v>79</v>
      </c>
      <c r="I14" s="103">
        <v>86</v>
      </c>
      <c r="J14" s="115">
        <v>89</v>
      </c>
      <c r="K14" s="101">
        <v>87</v>
      </c>
      <c r="L14" s="95">
        <f t="shared" si="0"/>
        <v>512</v>
      </c>
      <c r="M14" s="116">
        <v>4</v>
      </c>
      <c r="N14" s="100" t="s">
        <v>151</v>
      </c>
    </row>
    <row r="15" spans="1:14" x14ac:dyDescent="0.3">
      <c r="A15" s="6"/>
      <c r="B15" s="99">
        <v>9</v>
      </c>
      <c r="C15" s="104" t="s">
        <v>192</v>
      </c>
      <c r="D15" s="101">
        <v>2008</v>
      </c>
      <c r="E15" s="102" t="s">
        <v>12</v>
      </c>
      <c r="F15" s="101">
        <v>80</v>
      </c>
      <c r="G15" s="103">
        <v>81</v>
      </c>
      <c r="H15" s="103">
        <v>86</v>
      </c>
      <c r="I15" s="103">
        <v>85</v>
      </c>
      <c r="J15" s="115">
        <v>87</v>
      </c>
      <c r="K15" s="101">
        <v>89</v>
      </c>
      <c r="L15" s="95">
        <f t="shared" si="0"/>
        <v>508</v>
      </c>
      <c r="M15" s="101">
        <v>4</v>
      </c>
      <c r="N15" s="106"/>
    </row>
    <row r="16" spans="1:14" x14ac:dyDescent="0.3">
      <c r="A16" s="6"/>
      <c r="B16" s="99">
        <v>10</v>
      </c>
      <c r="C16" s="90" t="s">
        <v>193</v>
      </c>
      <c r="D16" s="116">
        <v>2008</v>
      </c>
      <c r="E16" s="102" t="s">
        <v>42</v>
      </c>
      <c r="F16" s="116">
        <v>84</v>
      </c>
      <c r="G16" s="116">
        <v>81</v>
      </c>
      <c r="H16" s="116">
        <v>86</v>
      </c>
      <c r="I16" s="116">
        <v>84</v>
      </c>
      <c r="J16" s="116">
        <v>83</v>
      </c>
      <c r="K16" s="116">
        <v>88</v>
      </c>
      <c r="L16" s="95">
        <f t="shared" si="0"/>
        <v>506</v>
      </c>
      <c r="M16" s="116">
        <v>4</v>
      </c>
      <c r="N16" s="106"/>
    </row>
    <row r="17" spans="1:27" x14ac:dyDescent="0.3">
      <c r="A17" s="6"/>
      <c r="B17" s="99">
        <v>11</v>
      </c>
      <c r="C17" s="104" t="s">
        <v>194</v>
      </c>
      <c r="D17" s="101">
        <v>2005</v>
      </c>
      <c r="E17" s="102" t="s">
        <v>42</v>
      </c>
      <c r="F17" s="101">
        <v>80</v>
      </c>
      <c r="G17" s="103">
        <v>86</v>
      </c>
      <c r="H17" s="103">
        <v>77</v>
      </c>
      <c r="I17" s="103">
        <v>85</v>
      </c>
      <c r="J17" s="103">
        <v>91</v>
      </c>
      <c r="K17" s="101">
        <v>86</v>
      </c>
      <c r="L17" s="95">
        <f t="shared" si="0"/>
        <v>505</v>
      </c>
      <c r="M17" s="101">
        <v>8</v>
      </c>
      <c r="N17" s="106"/>
    </row>
    <row r="18" spans="1:27" x14ac:dyDescent="0.3">
      <c r="A18" s="6"/>
      <c r="B18" s="99">
        <v>12</v>
      </c>
      <c r="C18" s="104" t="s">
        <v>195</v>
      </c>
      <c r="D18" s="101">
        <v>2008</v>
      </c>
      <c r="E18" s="102" t="s">
        <v>42</v>
      </c>
      <c r="F18" s="101">
        <v>85</v>
      </c>
      <c r="G18" s="103">
        <v>85</v>
      </c>
      <c r="H18" s="103">
        <v>86</v>
      </c>
      <c r="I18" s="103">
        <v>81</v>
      </c>
      <c r="J18" s="115">
        <v>83</v>
      </c>
      <c r="K18" s="101">
        <v>85</v>
      </c>
      <c r="L18" s="95">
        <f t="shared" si="0"/>
        <v>505</v>
      </c>
      <c r="M18" s="101">
        <v>3</v>
      </c>
      <c r="N18" s="106"/>
      <c r="P18" s="2"/>
      <c r="Q18" s="90"/>
      <c r="R18" s="6"/>
      <c r="S18" s="4"/>
      <c r="T18" s="6"/>
      <c r="U18" s="7"/>
      <c r="V18" s="7"/>
      <c r="W18" s="7"/>
      <c r="X18" s="7"/>
      <c r="Y18" s="6"/>
      <c r="Z18" s="11"/>
      <c r="AA18" s="6"/>
    </row>
    <row r="19" spans="1:27" x14ac:dyDescent="0.3">
      <c r="A19" s="6"/>
      <c r="B19" s="99">
        <v>13</v>
      </c>
      <c r="C19" s="104" t="s">
        <v>196</v>
      </c>
      <c r="D19" s="101">
        <v>2012</v>
      </c>
      <c r="E19" s="102" t="s">
        <v>302</v>
      </c>
      <c r="F19" s="101">
        <v>83</v>
      </c>
      <c r="G19" s="103">
        <v>84</v>
      </c>
      <c r="H19" s="103">
        <v>83</v>
      </c>
      <c r="I19" s="103">
        <v>86</v>
      </c>
      <c r="J19" s="115">
        <v>81</v>
      </c>
      <c r="K19" s="101">
        <v>80</v>
      </c>
      <c r="L19" s="95">
        <f t="shared" si="0"/>
        <v>497</v>
      </c>
      <c r="M19" s="101">
        <v>3</v>
      </c>
      <c r="N19" s="106"/>
    </row>
    <row r="20" spans="1:27" x14ac:dyDescent="0.3">
      <c r="A20" s="6"/>
      <c r="B20" s="99">
        <v>14</v>
      </c>
      <c r="C20" s="104" t="s">
        <v>197</v>
      </c>
      <c r="D20" s="101">
        <v>1965</v>
      </c>
      <c r="E20" s="102" t="s">
        <v>304</v>
      </c>
      <c r="F20" s="101">
        <v>85</v>
      </c>
      <c r="G20" s="103">
        <v>85</v>
      </c>
      <c r="H20" s="103">
        <v>80</v>
      </c>
      <c r="I20" s="103">
        <v>81</v>
      </c>
      <c r="J20" s="115">
        <v>81</v>
      </c>
      <c r="K20" s="101">
        <v>84</v>
      </c>
      <c r="L20" s="95">
        <f t="shared" si="0"/>
        <v>496</v>
      </c>
      <c r="M20" s="116">
        <v>6</v>
      </c>
      <c r="N20" s="106"/>
    </row>
    <row r="21" spans="1:27" x14ac:dyDescent="0.3">
      <c r="A21" s="6"/>
      <c r="B21" s="99">
        <v>15</v>
      </c>
      <c r="C21" s="90" t="s">
        <v>198</v>
      </c>
      <c r="D21" s="101">
        <v>2008</v>
      </c>
      <c r="E21" s="102" t="s">
        <v>42</v>
      </c>
      <c r="F21" s="101">
        <v>79</v>
      </c>
      <c r="G21" s="103">
        <v>84</v>
      </c>
      <c r="H21" s="103">
        <v>87</v>
      </c>
      <c r="I21" s="103">
        <v>83</v>
      </c>
      <c r="J21" s="103">
        <v>76</v>
      </c>
      <c r="K21" s="101">
        <v>86</v>
      </c>
      <c r="L21" s="95">
        <f t="shared" si="0"/>
        <v>495</v>
      </c>
      <c r="M21" s="101">
        <v>4</v>
      </c>
      <c r="N21" s="106"/>
    </row>
    <row r="22" spans="1:27" x14ac:dyDescent="0.3">
      <c r="A22" s="6"/>
      <c r="B22" s="99">
        <v>16</v>
      </c>
      <c r="C22" s="104" t="s">
        <v>199</v>
      </c>
      <c r="D22" s="101">
        <v>2007</v>
      </c>
      <c r="E22" s="102" t="s">
        <v>42</v>
      </c>
      <c r="F22" s="101">
        <v>80</v>
      </c>
      <c r="G22" s="103">
        <v>83</v>
      </c>
      <c r="H22" s="103">
        <v>88</v>
      </c>
      <c r="I22" s="103">
        <v>79</v>
      </c>
      <c r="J22" s="115">
        <v>89</v>
      </c>
      <c r="K22" s="101">
        <v>74</v>
      </c>
      <c r="L22" s="95">
        <f t="shared" si="0"/>
        <v>493</v>
      </c>
      <c r="M22" s="116">
        <v>2</v>
      </c>
      <c r="N22" s="106"/>
    </row>
    <row r="23" spans="1:27" x14ac:dyDescent="0.3">
      <c r="A23" s="6"/>
      <c r="B23" s="99">
        <v>17</v>
      </c>
      <c r="C23" s="104" t="s">
        <v>200</v>
      </c>
      <c r="D23" s="101">
        <v>2010</v>
      </c>
      <c r="E23" s="102" t="s">
        <v>42</v>
      </c>
      <c r="F23" s="101">
        <v>80</v>
      </c>
      <c r="G23" s="103">
        <v>80</v>
      </c>
      <c r="H23" s="103">
        <v>79</v>
      </c>
      <c r="I23" s="103">
        <v>87</v>
      </c>
      <c r="J23" s="115">
        <v>76</v>
      </c>
      <c r="K23" s="101">
        <v>75</v>
      </c>
      <c r="L23" s="95">
        <f t="shared" si="0"/>
        <v>477</v>
      </c>
      <c r="M23" s="116">
        <v>3</v>
      </c>
      <c r="N23" s="106"/>
    </row>
    <row r="24" spans="1:27" x14ac:dyDescent="0.3">
      <c r="A24" s="6"/>
      <c r="B24" s="99">
        <v>18</v>
      </c>
      <c r="C24" s="100" t="s">
        <v>201</v>
      </c>
      <c r="D24" s="101">
        <v>2008</v>
      </c>
      <c r="E24" s="102" t="s">
        <v>12</v>
      </c>
      <c r="F24" s="101">
        <v>76</v>
      </c>
      <c r="G24" s="103">
        <v>73</v>
      </c>
      <c r="H24" s="103">
        <v>86</v>
      </c>
      <c r="I24" s="103">
        <v>85</v>
      </c>
      <c r="J24" s="115">
        <v>74</v>
      </c>
      <c r="K24" s="101">
        <v>72</v>
      </c>
      <c r="L24" s="95">
        <f t="shared" si="0"/>
        <v>466</v>
      </c>
      <c r="M24" s="101">
        <v>2</v>
      </c>
      <c r="N24" s="106"/>
    </row>
    <row r="25" spans="1:27" x14ac:dyDescent="0.3">
      <c r="A25" s="6"/>
      <c r="B25" s="99">
        <v>19</v>
      </c>
      <c r="C25" s="104" t="s">
        <v>202</v>
      </c>
      <c r="D25" s="101">
        <v>2009</v>
      </c>
      <c r="E25" s="102" t="s">
        <v>42</v>
      </c>
      <c r="F25" s="101">
        <v>60</v>
      </c>
      <c r="G25" s="103">
        <v>73</v>
      </c>
      <c r="H25" s="103">
        <v>77</v>
      </c>
      <c r="I25" s="103">
        <v>73</v>
      </c>
      <c r="J25" s="103">
        <v>67</v>
      </c>
      <c r="K25" s="103">
        <v>75</v>
      </c>
      <c r="L25" s="95">
        <f t="shared" si="0"/>
        <v>425</v>
      </c>
      <c r="M25" s="101">
        <v>1</v>
      </c>
      <c r="N25" s="106"/>
    </row>
    <row r="26" spans="1:27" x14ac:dyDescent="0.3">
      <c r="A26" s="6"/>
      <c r="B26" s="197">
        <v>20</v>
      </c>
      <c r="C26" s="100" t="s">
        <v>203</v>
      </c>
      <c r="D26" s="109">
        <v>2006</v>
      </c>
      <c r="E26" s="111" t="s">
        <v>13</v>
      </c>
      <c r="F26" s="109">
        <v>46</v>
      </c>
      <c r="G26" s="198">
        <v>49</v>
      </c>
      <c r="H26" s="198">
        <v>55</v>
      </c>
      <c r="I26" s="198">
        <v>58</v>
      </c>
      <c r="J26" s="196">
        <v>53</v>
      </c>
      <c r="K26" s="109">
        <v>71</v>
      </c>
      <c r="L26" s="170">
        <f t="shared" si="0"/>
        <v>332</v>
      </c>
      <c r="M26" s="110">
        <v>0</v>
      </c>
      <c r="N26" s="106"/>
    </row>
    <row r="28" spans="1:27" s="63" customFormat="1" ht="13.2" x14ac:dyDescent="0.25">
      <c r="B28" s="68" t="s">
        <v>65</v>
      </c>
      <c r="C28" s="68"/>
      <c r="D28" s="68"/>
      <c r="E28" s="68"/>
      <c r="I28" s="68"/>
      <c r="J28" s="68"/>
      <c r="K28" s="69"/>
      <c r="L28" s="70"/>
      <c r="M28" s="68" t="s">
        <v>64</v>
      </c>
    </row>
    <row r="29" spans="1:27" s="63" customFormat="1" ht="10.5" customHeight="1" x14ac:dyDescent="0.25">
      <c r="A29" s="70"/>
      <c r="B29" s="71"/>
      <c r="C29" s="72"/>
      <c r="D29" s="72"/>
      <c r="E29" s="72"/>
      <c r="F29" s="72"/>
      <c r="G29" s="70"/>
      <c r="H29" s="70"/>
      <c r="I29" s="70"/>
      <c r="J29" s="70"/>
      <c r="K29" s="69"/>
      <c r="L29" s="70"/>
    </row>
    <row r="30" spans="1:27" s="63" customFormat="1" ht="13.2" x14ac:dyDescent="0.25">
      <c r="B30" s="72" t="s">
        <v>67</v>
      </c>
      <c r="C30" s="72"/>
      <c r="D30" s="72"/>
      <c r="E30" s="72"/>
      <c r="F30" s="70"/>
      <c r="G30" s="70"/>
      <c r="I30" s="70"/>
      <c r="K30" s="69"/>
      <c r="L30" s="70"/>
      <c r="M30" s="72" t="s">
        <v>66</v>
      </c>
    </row>
  </sheetData>
  <mergeCells count="1">
    <mergeCell ref="E4:N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CED96-B872-4964-9A52-7814421D8B01}">
  <dimension ref="A1:Z38"/>
  <sheetViews>
    <sheetView workbookViewId="0">
      <selection activeCell="T20" sqref="T20"/>
    </sheetView>
  </sheetViews>
  <sheetFormatPr defaultColWidth="9.109375" defaultRowHeight="14.4" x14ac:dyDescent="0.3"/>
  <cols>
    <col min="1" max="1" width="1.6640625" customWidth="1"/>
    <col min="3" max="3" width="26.109375" customWidth="1"/>
    <col min="4" max="4" width="6.88671875" customWidth="1"/>
    <col min="5" max="5" width="26.33203125" customWidth="1"/>
    <col min="6" max="6" width="5.5546875" customWidth="1"/>
    <col min="7" max="7" width="5.33203125" customWidth="1"/>
    <col min="8" max="10" width="5.109375" customWidth="1"/>
    <col min="11" max="11" width="5.6640625" customWidth="1"/>
  </cols>
  <sheetData>
    <row r="1" spans="1:25" ht="17.399999999999999" x14ac:dyDescent="0.3">
      <c r="A1" s="1"/>
      <c r="B1" s="2"/>
      <c r="C1" s="3"/>
      <c r="E1" s="4"/>
      <c r="F1" s="6"/>
      <c r="G1" s="7"/>
      <c r="H1" s="7"/>
      <c r="I1" s="7"/>
      <c r="J1" s="7"/>
      <c r="K1" s="7"/>
      <c r="L1" s="11"/>
      <c r="M1" s="6"/>
    </row>
    <row r="2" spans="1:25" ht="17.399999999999999" x14ac:dyDescent="0.3">
      <c r="A2" s="1"/>
      <c r="B2" s="5"/>
      <c r="C2" s="1"/>
      <c r="D2" s="1"/>
      <c r="E2" s="1"/>
      <c r="F2" s="8" t="s">
        <v>19</v>
      </c>
      <c r="G2" s="7"/>
      <c r="H2" s="7"/>
      <c r="I2" s="7"/>
      <c r="J2" s="7"/>
      <c r="K2" s="7"/>
      <c r="L2" s="11"/>
      <c r="M2" s="6"/>
    </row>
    <row r="3" spans="1:25" ht="17.399999999999999" x14ac:dyDescent="0.3">
      <c r="A3" s="9"/>
      <c r="B3" s="2"/>
      <c r="C3" s="3"/>
      <c r="E3" s="4"/>
      <c r="F3" s="17" t="s">
        <v>20</v>
      </c>
      <c r="G3" s="7"/>
      <c r="H3" s="7"/>
      <c r="I3" s="7"/>
      <c r="J3" s="7"/>
      <c r="K3" s="7"/>
      <c r="L3" s="11"/>
      <c r="M3" s="6"/>
    </row>
    <row r="4" spans="1:25" ht="21" x14ac:dyDescent="0.4">
      <c r="A4" s="6"/>
      <c r="B4" s="92"/>
      <c r="C4" s="93"/>
      <c r="D4" s="232" t="s">
        <v>306</v>
      </c>
      <c r="E4" s="232"/>
      <c r="F4" s="232"/>
      <c r="G4" s="232"/>
      <c r="H4" s="232"/>
      <c r="I4" s="232"/>
      <c r="J4" s="232"/>
      <c r="K4" s="232"/>
      <c r="L4" s="232"/>
      <c r="M4" s="232"/>
    </row>
    <row r="5" spans="1:25" ht="18" x14ac:dyDescent="0.35">
      <c r="A5" s="6"/>
      <c r="B5" s="94" t="s">
        <v>147</v>
      </c>
      <c r="C5" s="4"/>
      <c r="D5" s="4"/>
      <c r="E5" s="4"/>
      <c r="F5" s="7"/>
      <c r="G5" s="7"/>
      <c r="H5" s="7"/>
      <c r="I5" s="7"/>
      <c r="J5" s="7"/>
      <c r="K5" s="7"/>
      <c r="L5" s="7" t="s">
        <v>148</v>
      </c>
      <c r="M5" s="10"/>
    </row>
    <row r="6" spans="1:25" x14ac:dyDescent="0.3">
      <c r="A6" s="11"/>
      <c r="B6" s="95" t="s">
        <v>0</v>
      </c>
      <c r="C6" s="96" t="s">
        <v>149</v>
      </c>
      <c r="D6" s="95" t="s">
        <v>2</v>
      </c>
      <c r="E6" s="96" t="s">
        <v>3</v>
      </c>
      <c r="F6" s="95">
        <v>1</v>
      </c>
      <c r="G6" s="95">
        <v>2</v>
      </c>
      <c r="H6" s="95">
        <v>3</v>
      </c>
      <c r="I6" s="95">
        <v>4</v>
      </c>
      <c r="J6" s="95">
        <v>5</v>
      </c>
      <c r="K6" s="95">
        <v>6</v>
      </c>
      <c r="L6" s="95" t="s">
        <v>4</v>
      </c>
      <c r="M6" s="95" t="s">
        <v>150</v>
      </c>
      <c r="N6" s="97" t="s">
        <v>151</v>
      </c>
      <c r="O6" s="11"/>
      <c r="P6" s="11"/>
      <c r="Q6" s="11"/>
      <c r="R6" s="11"/>
      <c r="S6" s="11"/>
      <c r="T6" s="11"/>
      <c r="U6" s="98"/>
      <c r="V6" s="98"/>
      <c r="W6" s="98"/>
      <c r="X6" s="98"/>
      <c r="Y6" s="98"/>
    </row>
    <row r="7" spans="1:25" x14ac:dyDescent="0.3">
      <c r="A7" s="6"/>
      <c r="B7" s="99">
        <v>1</v>
      </c>
      <c r="C7" s="100" t="s">
        <v>152</v>
      </c>
      <c r="D7" s="101">
        <v>1997</v>
      </c>
      <c r="E7" s="111" t="s">
        <v>12</v>
      </c>
      <c r="F7" s="101">
        <v>93</v>
      </c>
      <c r="G7" s="103">
        <v>93</v>
      </c>
      <c r="H7" s="103">
        <v>94</v>
      </c>
      <c r="I7" s="103">
        <v>96</v>
      </c>
      <c r="J7" s="103">
        <v>90</v>
      </c>
      <c r="K7" s="103">
        <v>96</v>
      </c>
      <c r="L7" s="95">
        <f t="shared" ref="L7:L30" si="0">SUM(F7:K7)</f>
        <v>562</v>
      </c>
      <c r="M7" s="101">
        <v>10</v>
      </c>
      <c r="N7" s="97" t="s">
        <v>151</v>
      </c>
    </row>
    <row r="8" spans="1:25" x14ac:dyDescent="0.3">
      <c r="A8" s="6"/>
      <c r="B8" s="99">
        <v>2</v>
      </c>
      <c r="C8" s="104" t="s">
        <v>154</v>
      </c>
      <c r="D8" s="101">
        <v>2005</v>
      </c>
      <c r="E8" s="102" t="s">
        <v>301</v>
      </c>
      <c r="F8" s="101">
        <v>94</v>
      </c>
      <c r="G8" s="103">
        <v>91</v>
      </c>
      <c r="H8" s="103">
        <v>97</v>
      </c>
      <c r="I8" s="103">
        <v>92</v>
      </c>
      <c r="J8" s="103">
        <v>91</v>
      </c>
      <c r="K8" s="103">
        <v>95</v>
      </c>
      <c r="L8" s="95">
        <f t="shared" si="0"/>
        <v>560</v>
      </c>
      <c r="M8" s="101">
        <v>13</v>
      </c>
      <c r="N8" s="97" t="s">
        <v>151</v>
      </c>
    </row>
    <row r="9" spans="1:25" x14ac:dyDescent="0.3">
      <c r="A9" s="6"/>
      <c r="B9" s="99">
        <v>3</v>
      </c>
      <c r="C9" s="90" t="s">
        <v>155</v>
      </c>
      <c r="D9" s="101">
        <v>1972</v>
      </c>
      <c r="E9" s="102" t="s">
        <v>14</v>
      </c>
      <c r="F9" s="101">
        <v>93</v>
      </c>
      <c r="G9" s="103">
        <v>90</v>
      </c>
      <c r="H9" s="103">
        <v>88</v>
      </c>
      <c r="I9" s="103">
        <v>93</v>
      </c>
      <c r="J9" s="103">
        <v>92</v>
      </c>
      <c r="K9" s="103">
        <v>95</v>
      </c>
      <c r="L9" s="95">
        <f t="shared" si="0"/>
        <v>551</v>
      </c>
      <c r="M9" s="101">
        <v>11</v>
      </c>
      <c r="N9" s="97" t="s">
        <v>151</v>
      </c>
    </row>
    <row r="10" spans="1:25" x14ac:dyDescent="0.3">
      <c r="A10" s="6"/>
      <c r="B10" s="99">
        <v>4</v>
      </c>
      <c r="C10" s="105" t="s">
        <v>157</v>
      </c>
      <c r="D10" s="101">
        <v>1976</v>
      </c>
      <c r="E10" s="102" t="s">
        <v>299</v>
      </c>
      <c r="F10" s="101">
        <v>88</v>
      </c>
      <c r="G10" s="103">
        <v>89</v>
      </c>
      <c r="H10" s="103">
        <v>91</v>
      </c>
      <c r="I10" s="103">
        <v>92</v>
      </c>
      <c r="J10" s="103">
        <v>96</v>
      </c>
      <c r="K10" s="103">
        <v>92</v>
      </c>
      <c r="L10" s="95">
        <f t="shared" si="0"/>
        <v>548</v>
      </c>
      <c r="M10" s="101">
        <v>9</v>
      </c>
      <c r="N10" s="97" t="s">
        <v>151</v>
      </c>
    </row>
    <row r="11" spans="1:25" x14ac:dyDescent="0.3">
      <c r="A11" s="6"/>
      <c r="B11" s="99">
        <v>5</v>
      </c>
      <c r="C11" s="104" t="s">
        <v>158</v>
      </c>
      <c r="D11" s="101"/>
      <c r="E11" s="102" t="s">
        <v>300</v>
      </c>
      <c r="F11" s="101">
        <v>89</v>
      </c>
      <c r="G11" s="103">
        <v>91</v>
      </c>
      <c r="H11" s="103">
        <v>93</v>
      </c>
      <c r="I11" s="103">
        <v>93</v>
      </c>
      <c r="J11" s="103">
        <v>86</v>
      </c>
      <c r="K11" s="103">
        <v>93</v>
      </c>
      <c r="L11" s="95">
        <f t="shared" si="0"/>
        <v>545</v>
      </c>
      <c r="M11" s="101">
        <v>8</v>
      </c>
      <c r="N11" s="97" t="s">
        <v>151</v>
      </c>
    </row>
    <row r="12" spans="1:25" x14ac:dyDescent="0.3">
      <c r="A12" s="6"/>
      <c r="B12" s="99">
        <v>6</v>
      </c>
      <c r="C12" s="104" t="s">
        <v>160</v>
      </c>
      <c r="D12" s="101">
        <v>2006</v>
      </c>
      <c r="E12" s="111" t="s">
        <v>12</v>
      </c>
      <c r="F12" s="101">
        <v>92</v>
      </c>
      <c r="G12" s="103">
        <v>83</v>
      </c>
      <c r="H12" s="103">
        <v>88</v>
      </c>
      <c r="I12" s="103">
        <v>90</v>
      </c>
      <c r="J12" s="103">
        <v>93</v>
      </c>
      <c r="K12" s="103">
        <v>92</v>
      </c>
      <c r="L12" s="95">
        <f t="shared" si="0"/>
        <v>538</v>
      </c>
      <c r="M12" s="101">
        <v>6</v>
      </c>
      <c r="N12" s="97" t="s">
        <v>151</v>
      </c>
      <c r="U12" s="4"/>
    </row>
    <row r="13" spans="1:25" x14ac:dyDescent="0.3">
      <c r="A13" s="6"/>
      <c r="B13" s="99">
        <v>7</v>
      </c>
      <c r="C13" s="104" t="s">
        <v>161</v>
      </c>
      <c r="D13" s="101">
        <v>2008</v>
      </c>
      <c r="E13" s="102" t="s">
        <v>14</v>
      </c>
      <c r="F13" s="101">
        <v>90</v>
      </c>
      <c r="G13" s="103">
        <v>89</v>
      </c>
      <c r="H13" s="103">
        <v>93</v>
      </c>
      <c r="I13" s="103">
        <v>93</v>
      </c>
      <c r="J13" s="103">
        <v>86</v>
      </c>
      <c r="K13" s="103">
        <v>85</v>
      </c>
      <c r="L13" s="95">
        <f t="shared" si="0"/>
        <v>536</v>
      </c>
      <c r="M13" s="101">
        <v>6</v>
      </c>
      <c r="N13" s="97" t="s">
        <v>151</v>
      </c>
      <c r="U13" s="4"/>
    </row>
    <row r="14" spans="1:25" x14ac:dyDescent="0.3">
      <c r="A14" s="6"/>
      <c r="B14" s="99">
        <v>8</v>
      </c>
      <c r="C14" s="104" t="s">
        <v>162</v>
      </c>
      <c r="D14" s="101">
        <v>1981</v>
      </c>
      <c r="E14" s="111" t="s">
        <v>12</v>
      </c>
      <c r="F14" s="101">
        <v>90</v>
      </c>
      <c r="G14" s="103">
        <v>85</v>
      </c>
      <c r="H14" s="103">
        <v>93</v>
      </c>
      <c r="I14" s="103">
        <v>86</v>
      </c>
      <c r="J14" s="103">
        <v>94</v>
      </c>
      <c r="K14" s="103">
        <v>88</v>
      </c>
      <c r="L14" s="95">
        <f t="shared" si="0"/>
        <v>536</v>
      </c>
      <c r="M14" s="101">
        <v>4</v>
      </c>
      <c r="N14" s="97" t="s">
        <v>151</v>
      </c>
      <c r="U14" s="4"/>
    </row>
    <row r="15" spans="1:25" x14ac:dyDescent="0.3">
      <c r="A15" s="6"/>
      <c r="B15" s="99">
        <v>9</v>
      </c>
      <c r="C15" s="104" t="s">
        <v>163</v>
      </c>
      <c r="D15" s="101">
        <v>2005</v>
      </c>
      <c r="E15" s="102" t="s">
        <v>301</v>
      </c>
      <c r="F15" s="101">
        <v>89</v>
      </c>
      <c r="G15" s="103">
        <v>85</v>
      </c>
      <c r="H15" s="103">
        <v>84</v>
      </c>
      <c r="I15" s="103">
        <v>95</v>
      </c>
      <c r="J15" s="103">
        <v>89</v>
      </c>
      <c r="K15" s="103">
        <v>92</v>
      </c>
      <c r="L15" s="95">
        <f t="shared" si="0"/>
        <v>534</v>
      </c>
      <c r="M15" s="101">
        <v>8</v>
      </c>
      <c r="N15" s="106"/>
      <c r="U15" s="4"/>
    </row>
    <row r="16" spans="1:25" x14ac:dyDescent="0.3">
      <c r="A16" s="6"/>
      <c r="B16" s="99">
        <v>10</v>
      </c>
      <c r="C16" s="104" t="s">
        <v>164</v>
      </c>
      <c r="D16" s="101">
        <v>2003</v>
      </c>
      <c r="E16" s="102" t="s">
        <v>42</v>
      </c>
      <c r="F16" s="101">
        <v>87</v>
      </c>
      <c r="G16" s="103">
        <v>91</v>
      </c>
      <c r="H16" s="103">
        <v>89</v>
      </c>
      <c r="I16" s="103">
        <v>90</v>
      </c>
      <c r="J16" s="103">
        <v>86</v>
      </c>
      <c r="K16" s="103">
        <v>91</v>
      </c>
      <c r="L16" s="95">
        <f t="shared" si="0"/>
        <v>534</v>
      </c>
      <c r="M16" s="101">
        <v>4</v>
      </c>
      <c r="N16" s="106"/>
      <c r="U16" s="4"/>
    </row>
    <row r="17" spans="1:26" x14ac:dyDescent="0.3">
      <c r="A17" s="6"/>
      <c r="B17" s="99">
        <v>11</v>
      </c>
      <c r="C17" s="104" t="s">
        <v>166</v>
      </c>
      <c r="D17" s="101">
        <v>2007</v>
      </c>
      <c r="E17" s="102" t="s">
        <v>302</v>
      </c>
      <c r="F17" s="101">
        <v>84</v>
      </c>
      <c r="G17" s="103">
        <v>90</v>
      </c>
      <c r="H17" s="103">
        <v>91</v>
      </c>
      <c r="I17" s="103">
        <v>82</v>
      </c>
      <c r="J17" s="103">
        <v>90</v>
      </c>
      <c r="K17" s="103">
        <v>90</v>
      </c>
      <c r="L17" s="95">
        <f t="shared" si="0"/>
        <v>527</v>
      </c>
      <c r="M17" s="101">
        <v>4</v>
      </c>
      <c r="N17" s="106"/>
      <c r="U17" s="4"/>
    </row>
    <row r="18" spans="1:26" x14ac:dyDescent="0.3">
      <c r="A18" s="6"/>
      <c r="B18" s="99">
        <v>12</v>
      </c>
      <c r="C18" s="104" t="s">
        <v>167</v>
      </c>
      <c r="D18" s="101">
        <v>2007</v>
      </c>
      <c r="E18" s="102" t="s">
        <v>302</v>
      </c>
      <c r="F18" s="101">
        <v>90</v>
      </c>
      <c r="G18" s="103">
        <v>85</v>
      </c>
      <c r="H18" s="103">
        <v>90</v>
      </c>
      <c r="I18" s="103">
        <v>88</v>
      </c>
      <c r="J18" s="103">
        <v>88</v>
      </c>
      <c r="K18" s="103">
        <v>86</v>
      </c>
      <c r="L18" s="95">
        <f t="shared" si="0"/>
        <v>527</v>
      </c>
      <c r="M18" s="101">
        <v>3</v>
      </c>
      <c r="N18" s="106"/>
      <c r="U18" s="4"/>
    </row>
    <row r="19" spans="1:26" x14ac:dyDescent="0.3">
      <c r="A19" s="6"/>
      <c r="B19" s="99">
        <v>13</v>
      </c>
      <c r="C19" s="104" t="s">
        <v>168</v>
      </c>
      <c r="D19" s="101">
        <v>1969</v>
      </c>
      <c r="E19" s="102" t="s">
        <v>300</v>
      </c>
      <c r="F19" s="101">
        <v>85</v>
      </c>
      <c r="G19" s="103">
        <v>86</v>
      </c>
      <c r="H19" s="103">
        <v>84</v>
      </c>
      <c r="I19" s="103">
        <v>85</v>
      </c>
      <c r="J19" s="103">
        <v>91</v>
      </c>
      <c r="K19" s="103">
        <v>90</v>
      </c>
      <c r="L19" s="95">
        <f t="shared" si="0"/>
        <v>521</v>
      </c>
      <c r="M19" s="101">
        <v>5</v>
      </c>
      <c r="N19" s="106"/>
    </row>
    <row r="20" spans="1:26" x14ac:dyDescent="0.3">
      <c r="A20" s="6"/>
      <c r="B20" s="99">
        <v>14</v>
      </c>
      <c r="C20" s="104" t="s">
        <v>169</v>
      </c>
      <c r="D20" s="101">
        <v>2005</v>
      </c>
      <c r="E20" s="102" t="s">
        <v>301</v>
      </c>
      <c r="F20" s="101">
        <v>90</v>
      </c>
      <c r="G20" s="103">
        <v>87</v>
      </c>
      <c r="H20" s="103">
        <v>80</v>
      </c>
      <c r="I20" s="103">
        <v>87</v>
      </c>
      <c r="J20" s="103">
        <v>80</v>
      </c>
      <c r="K20" s="103">
        <v>88</v>
      </c>
      <c r="L20" s="95">
        <f t="shared" si="0"/>
        <v>512</v>
      </c>
      <c r="M20" s="101">
        <v>5</v>
      </c>
      <c r="N20" s="106"/>
    </row>
    <row r="21" spans="1:26" x14ac:dyDescent="0.3">
      <c r="A21" s="6"/>
      <c r="B21" s="99">
        <v>15</v>
      </c>
      <c r="C21" s="105" t="s">
        <v>170</v>
      </c>
      <c r="D21" s="101">
        <v>1992</v>
      </c>
      <c r="E21" s="102" t="s">
        <v>300</v>
      </c>
      <c r="F21" s="101">
        <v>82</v>
      </c>
      <c r="G21" s="103">
        <v>82</v>
      </c>
      <c r="H21" s="103">
        <v>85</v>
      </c>
      <c r="I21" s="103">
        <v>83</v>
      </c>
      <c r="J21" s="103">
        <v>84</v>
      </c>
      <c r="K21" s="103">
        <v>84</v>
      </c>
      <c r="L21" s="95">
        <f t="shared" si="0"/>
        <v>500</v>
      </c>
      <c r="M21" s="101">
        <v>4</v>
      </c>
      <c r="N21" s="106"/>
    </row>
    <row r="22" spans="1:26" x14ac:dyDescent="0.3">
      <c r="A22" s="6"/>
      <c r="B22" s="99">
        <v>16</v>
      </c>
      <c r="C22" s="107" t="s">
        <v>171</v>
      </c>
      <c r="D22" s="101">
        <v>2007</v>
      </c>
      <c r="E22" s="102" t="s">
        <v>302</v>
      </c>
      <c r="F22" s="101">
        <v>82</v>
      </c>
      <c r="G22" s="103">
        <v>84</v>
      </c>
      <c r="H22" s="103">
        <v>82</v>
      </c>
      <c r="I22" s="103">
        <v>79</v>
      </c>
      <c r="J22" s="103">
        <v>81</v>
      </c>
      <c r="K22" s="103">
        <v>86</v>
      </c>
      <c r="L22" s="95">
        <f t="shared" si="0"/>
        <v>494</v>
      </c>
      <c r="M22" s="101">
        <v>4</v>
      </c>
      <c r="N22" s="106"/>
    </row>
    <row r="23" spans="1:26" x14ac:dyDescent="0.3">
      <c r="A23" s="6"/>
      <c r="B23" s="99">
        <v>17</v>
      </c>
      <c r="C23" s="105" t="s">
        <v>172</v>
      </c>
      <c r="D23" s="101">
        <v>2008</v>
      </c>
      <c r="E23" s="102" t="s">
        <v>42</v>
      </c>
      <c r="F23" s="101">
        <v>73</v>
      </c>
      <c r="G23" s="103">
        <v>88</v>
      </c>
      <c r="H23" s="103">
        <v>79</v>
      </c>
      <c r="I23" s="103">
        <v>81</v>
      </c>
      <c r="J23" s="103">
        <v>82</v>
      </c>
      <c r="K23" s="103">
        <v>83</v>
      </c>
      <c r="L23" s="95">
        <f t="shared" si="0"/>
        <v>486</v>
      </c>
      <c r="M23" s="101">
        <v>4</v>
      </c>
      <c r="N23" s="106"/>
    </row>
    <row r="24" spans="1:26" x14ac:dyDescent="0.3">
      <c r="A24" s="6"/>
      <c r="B24" s="99">
        <v>18</v>
      </c>
      <c r="C24" s="104" t="s">
        <v>173</v>
      </c>
      <c r="D24" s="101">
        <v>2009</v>
      </c>
      <c r="E24" s="102" t="s">
        <v>72</v>
      </c>
      <c r="F24" s="101">
        <v>73</v>
      </c>
      <c r="G24" s="103">
        <v>85</v>
      </c>
      <c r="H24" s="103">
        <v>79</v>
      </c>
      <c r="I24" s="103">
        <v>82</v>
      </c>
      <c r="J24" s="103">
        <v>81</v>
      </c>
      <c r="K24" s="103">
        <v>83</v>
      </c>
      <c r="L24" s="95">
        <f t="shared" si="0"/>
        <v>483</v>
      </c>
      <c r="M24" s="101">
        <v>4</v>
      </c>
      <c r="N24" s="106"/>
    </row>
    <row r="25" spans="1:26" x14ac:dyDescent="0.3">
      <c r="A25" s="6"/>
      <c r="B25" s="99">
        <v>19</v>
      </c>
      <c r="C25" s="104" t="s">
        <v>174</v>
      </c>
      <c r="D25" s="101">
        <v>2010</v>
      </c>
      <c r="E25" s="111" t="s">
        <v>12</v>
      </c>
      <c r="F25" s="101">
        <v>82</v>
      </c>
      <c r="G25" s="103">
        <v>80</v>
      </c>
      <c r="H25" s="103">
        <v>66</v>
      </c>
      <c r="I25" s="103">
        <v>77</v>
      </c>
      <c r="J25" s="103">
        <v>82</v>
      </c>
      <c r="K25" s="103">
        <v>77</v>
      </c>
      <c r="L25" s="95">
        <f t="shared" si="0"/>
        <v>464</v>
      </c>
      <c r="M25" s="101">
        <v>4</v>
      </c>
      <c r="N25" s="106"/>
      <c r="P25" s="90"/>
      <c r="Q25" s="6"/>
      <c r="R25" s="4"/>
      <c r="S25" s="6"/>
      <c r="T25" s="7"/>
      <c r="U25" s="7"/>
      <c r="V25" s="7"/>
      <c r="W25" s="7"/>
      <c r="X25" s="7"/>
      <c r="Y25" s="11"/>
      <c r="Z25" s="6"/>
    </row>
    <row r="26" spans="1:26" x14ac:dyDescent="0.3">
      <c r="A26" s="6"/>
      <c r="B26" s="99">
        <v>20</v>
      </c>
      <c r="C26" s="104" t="s">
        <v>175</v>
      </c>
      <c r="D26" s="101">
        <v>2008</v>
      </c>
      <c r="E26" s="102" t="s">
        <v>42</v>
      </c>
      <c r="F26" s="101">
        <v>82</v>
      </c>
      <c r="G26" s="103">
        <v>74</v>
      </c>
      <c r="H26" s="103">
        <v>73</v>
      </c>
      <c r="I26" s="103">
        <v>74</v>
      </c>
      <c r="J26" s="103">
        <v>80</v>
      </c>
      <c r="K26" s="103">
        <v>79</v>
      </c>
      <c r="L26" s="95">
        <f t="shared" si="0"/>
        <v>462</v>
      </c>
      <c r="M26" s="101">
        <v>2</v>
      </c>
      <c r="N26" s="106"/>
    </row>
    <row r="27" spans="1:26" x14ac:dyDescent="0.3">
      <c r="A27" s="6"/>
      <c r="B27" s="99">
        <v>21</v>
      </c>
      <c r="C27" s="108" t="s">
        <v>176</v>
      </c>
      <c r="D27" s="101">
        <v>2007</v>
      </c>
      <c r="E27" s="111" t="s">
        <v>12</v>
      </c>
      <c r="F27" s="101">
        <v>75</v>
      </c>
      <c r="G27" s="103">
        <v>79</v>
      </c>
      <c r="H27" s="103">
        <v>67</v>
      </c>
      <c r="I27" s="103">
        <v>77</v>
      </c>
      <c r="J27" s="103">
        <v>80</v>
      </c>
      <c r="K27" s="103">
        <v>84</v>
      </c>
      <c r="L27" s="95">
        <f t="shared" si="0"/>
        <v>462</v>
      </c>
      <c r="M27" s="101">
        <v>0</v>
      </c>
      <c r="N27" s="106"/>
    </row>
    <row r="28" spans="1:26" x14ac:dyDescent="0.3">
      <c r="A28" s="6"/>
      <c r="B28" s="99">
        <v>22</v>
      </c>
      <c r="C28" s="104" t="s">
        <v>177</v>
      </c>
      <c r="D28" s="101">
        <v>2010</v>
      </c>
      <c r="E28" s="102" t="s">
        <v>42</v>
      </c>
      <c r="F28" s="101">
        <v>67</v>
      </c>
      <c r="G28" s="103">
        <v>71</v>
      </c>
      <c r="H28" s="103">
        <v>81</v>
      </c>
      <c r="I28" s="103">
        <v>74</v>
      </c>
      <c r="J28" s="103">
        <v>75</v>
      </c>
      <c r="K28" s="103">
        <v>80</v>
      </c>
      <c r="L28" s="95">
        <f t="shared" si="0"/>
        <v>448</v>
      </c>
      <c r="M28" s="101">
        <v>1</v>
      </c>
      <c r="N28" s="106"/>
    </row>
    <row r="29" spans="1:26" x14ac:dyDescent="0.3">
      <c r="A29" s="6"/>
      <c r="B29" s="99">
        <v>23</v>
      </c>
      <c r="C29" s="104" t="s">
        <v>178</v>
      </c>
      <c r="D29" s="109">
        <v>2009</v>
      </c>
      <c r="E29" s="102" t="s">
        <v>42</v>
      </c>
      <c r="F29" s="101">
        <v>66</v>
      </c>
      <c r="G29" s="103">
        <v>82</v>
      </c>
      <c r="H29" s="103">
        <v>65</v>
      </c>
      <c r="I29" s="103">
        <v>73</v>
      </c>
      <c r="J29" s="103">
        <v>77</v>
      </c>
      <c r="K29" s="103">
        <v>75</v>
      </c>
      <c r="L29" s="95">
        <f t="shared" si="0"/>
        <v>438</v>
      </c>
      <c r="M29" s="101">
        <v>6</v>
      </c>
      <c r="N29" s="106"/>
    </row>
    <row r="30" spans="1:26" x14ac:dyDescent="0.3">
      <c r="A30" s="6"/>
      <c r="B30" s="197">
        <v>24</v>
      </c>
      <c r="C30" s="105" t="s">
        <v>179</v>
      </c>
      <c r="D30" s="110">
        <v>2007</v>
      </c>
      <c r="E30" s="111" t="s">
        <v>12</v>
      </c>
      <c r="F30" s="110">
        <v>60</v>
      </c>
      <c r="G30" s="112">
        <v>70</v>
      </c>
      <c r="H30" s="112">
        <v>56</v>
      </c>
      <c r="I30" s="112">
        <v>58</v>
      </c>
      <c r="J30" s="112">
        <v>60</v>
      </c>
      <c r="K30" s="112">
        <v>53</v>
      </c>
      <c r="L30" s="97">
        <f t="shared" si="0"/>
        <v>357</v>
      </c>
      <c r="M30" s="110">
        <v>0</v>
      </c>
      <c r="N30" s="106"/>
    </row>
    <row r="31" spans="1:26" x14ac:dyDescent="0.3">
      <c r="A31" s="6"/>
      <c r="B31" s="2"/>
      <c r="C31" s="4"/>
      <c r="D31" s="4"/>
      <c r="E31" s="4"/>
      <c r="F31" s="6"/>
      <c r="G31" s="7"/>
      <c r="H31" s="7"/>
      <c r="I31" s="7"/>
      <c r="J31" s="7"/>
      <c r="K31" s="7"/>
      <c r="L31" s="114"/>
      <c r="M31" s="6"/>
    </row>
    <row r="32" spans="1:26" s="63" customFormat="1" ht="13.2" x14ac:dyDescent="0.25">
      <c r="B32" s="68" t="s">
        <v>65</v>
      </c>
      <c r="C32" s="68"/>
      <c r="D32" s="68"/>
      <c r="E32" s="68"/>
      <c r="I32" s="68"/>
      <c r="J32" s="68"/>
      <c r="K32" s="69"/>
      <c r="L32" s="70"/>
      <c r="M32" s="68" t="s">
        <v>64</v>
      </c>
    </row>
    <row r="33" spans="1:13" s="63" customFormat="1" ht="10.5" customHeight="1" x14ac:dyDescent="0.25">
      <c r="A33" s="70"/>
      <c r="B33" s="71"/>
      <c r="C33" s="72"/>
      <c r="D33" s="72"/>
      <c r="E33" s="72"/>
      <c r="F33" s="72"/>
      <c r="G33" s="70"/>
      <c r="H33" s="70"/>
      <c r="I33" s="70"/>
      <c r="J33" s="70"/>
      <c r="K33" s="69"/>
      <c r="L33" s="70"/>
    </row>
    <row r="34" spans="1:13" s="63" customFormat="1" ht="13.2" x14ac:dyDescent="0.25">
      <c r="B34" s="72" t="s">
        <v>67</v>
      </c>
      <c r="C34" s="72"/>
      <c r="D34" s="72"/>
      <c r="E34" s="72"/>
      <c r="F34" s="70"/>
      <c r="G34" s="70"/>
      <c r="I34" s="70"/>
      <c r="K34" s="69"/>
      <c r="L34" s="70"/>
      <c r="M34" s="72" t="s">
        <v>66</v>
      </c>
    </row>
    <row r="36" spans="1:13" x14ac:dyDescent="0.3">
      <c r="A36" s="4"/>
      <c r="M36" s="6"/>
    </row>
    <row r="37" spans="1:13" x14ac:dyDescent="0.3">
      <c r="A37" s="4"/>
      <c r="M37" s="6"/>
    </row>
    <row r="38" spans="1:13" x14ac:dyDescent="0.3">
      <c r="A38" s="4"/>
      <c r="M38" s="6"/>
    </row>
  </sheetData>
  <mergeCells count="1">
    <mergeCell ref="D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433B-CD5C-4A5E-94AF-82C06A928CF1}">
  <dimension ref="A1:W36"/>
  <sheetViews>
    <sheetView workbookViewId="0">
      <selection activeCell="Q17" sqref="Q17"/>
    </sheetView>
  </sheetViews>
  <sheetFormatPr defaultRowHeight="14.4" x14ac:dyDescent="0.3"/>
  <cols>
    <col min="2" max="2" width="28" customWidth="1"/>
    <col min="4" max="4" width="14.109375" customWidth="1"/>
    <col min="5" max="5" width="6.88671875" customWidth="1"/>
    <col min="6" max="6" width="6.5546875" customWidth="1"/>
    <col min="7" max="9" width="6.33203125" customWidth="1"/>
    <col min="10" max="10" width="6.44140625" customWidth="1"/>
    <col min="12" max="12" width="6.5546875" customWidth="1"/>
    <col min="13" max="13" width="5" customWidth="1"/>
  </cols>
  <sheetData>
    <row r="1" spans="1:23" ht="17.399999999999999" x14ac:dyDescent="0.3">
      <c r="A1" s="5"/>
      <c r="B1" s="1"/>
      <c r="C1" s="1"/>
      <c r="D1" s="1"/>
      <c r="E1" s="8" t="s">
        <v>19</v>
      </c>
      <c r="F1" s="7"/>
      <c r="G1" s="7"/>
      <c r="H1" s="7"/>
      <c r="I1" s="7"/>
      <c r="J1" s="7"/>
      <c r="K1" s="11"/>
      <c r="L1" s="6"/>
      <c r="M1" s="93"/>
    </row>
    <row r="2" spans="1:23" ht="17.399999999999999" x14ac:dyDescent="0.3">
      <c r="A2" s="2"/>
      <c r="B2" s="3"/>
      <c r="C2" s="4"/>
      <c r="D2" s="4"/>
      <c r="E2" s="17" t="s">
        <v>20</v>
      </c>
      <c r="F2" s="7"/>
      <c r="G2" s="7"/>
      <c r="H2" s="7"/>
      <c r="I2" s="7"/>
      <c r="J2" s="7"/>
      <c r="K2" s="11"/>
      <c r="L2" s="6"/>
      <c r="M2" s="93"/>
    </row>
    <row r="3" spans="1:23" ht="21" x14ac:dyDescent="0.4">
      <c r="A3" s="92"/>
      <c r="B3" s="93"/>
      <c r="C3" s="232" t="s">
        <v>305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</row>
    <row r="4" spans="1:23" ht="18" x14ac:dyDescent="0.35">
      <c r="A4" s="94" t="s">
        <v>239</v>
      </c>
      <c r="B4" s="4"/>
      <c r="C4" s="4"/>
      <c r="D4" s="4"/>
      <c r="E4" s="7"/>
      <c r="F4" s="7"/>
      <c r="G4" s="7"/>
      <c r="H4" s="7"/>
      <c r="I4" s="7"/>
      <c r="J4" s="7"/>
      <c r="K4" s="7" t="s">
        <v>148</v>
      </c>
      <c r="L4" s="10"/>
      <c r="M4" s="93"/>
    </row>
    <row r="5" spans="1:23" ht="13.5" customHeight="1" x14ac:dyDescent="0.3">
      <c r="A5" s="95" t="s">
        <v>0</v>
      </c>
      <c r="B5" s="96" t="s">
        <v>149</v>
      </c>
      <c r="C5" s="95" t="s">
        <v>2</v>
      </c>
      <c r="D5" s="95" t="s">
        <v>3</v>
      </c>
      <c r="E5" s="95">
        <v>1</v>
      </c>
      <c r="F5" s="95">
        <v>2</v>
      </c>
      <c r="G5" s="95">
        <v>3</v>
      </c>
      <c r="H5" s="95">
        <v>4</v>
      </c>
      <c r="I5" s="95">
        <v>5</v>
      </c>
      <c r="J5" s="95">
        <v>6</v>
      </c>
      <c r="K5" s="95" t="s">
        <v>4</v>
      </c>
      <c r="L5" s="95" t="s">
        <v>150</v>
      </c>
      <c r="M5" s="136" t="s">
        <v>151</v>
      </c>
    </row>
    <row r="6" spans="1:23" x14ac:dyDescent="0.3">
      <c r="A6" s="99">
        <v>1</v>
      </c>
      <c r="B6" s="104" t="s">
        <v>240</v>
      </c>
      <c r="C6" s="119">
        <v>2008</v>
      </c>
      <c r="D6" s="225" t="s">
        <v>12</v>
      </c>
      <c r="E6" s="122">
        <v>101.8</v>
      </c>
      <c r="F6" s="122">
        <v>101.4</v>
      </c>
      <c r="G6" s="122">
        <v>103.3</v>
      </c>
      <c r="H6" s="122">
        <v>98.5</v>
      </c>
      <c r="I6" s="122">
        <v>104.1</v>
      </c>
      <c r="J6" s="122">
        <v>100</v>
      </c>
      <c r="K6" s="137">
        <f t="shared" ref="K6:K32" si="0">SUM(E6:J6)</f>
        <v>609.1</v>
      </c>
      <c r="L6" s="101">
        <v>23</v>
      </c>
      <c r="M6" s="136" t="s">
        <v>151</v>
      </c>
    </row>
    <row r="7" spans="1:23" x14ac:dyDescent="0.3">
      <c r="A7" s="99">
        <v>2</v>
      </c>
      <c r="B7" s="104" t="s">
        <v>241</v>
      </c>
      <c r="C7" s="119">
        <v>2005</v>
      </c>
      <c r="D7" s="225" t="s">
        <v>12</v>
      </c>
      <c r="E7" s="122">
        <v>100.9</v>
      </c>
      <c r="F7" s="122">
        <v>101.2</v>
      </c>
      <c r="G7" s="122">
        <v>103.4</v>
      </c>
      <c r="H7" s="122">
        <v>99.9</v>
      </c>
      <c r="I7" s="122">
        <v>100.7</v>
      </c>
      <c r="J7" s="122">
        <v>102.2</v>
      </c>
      <c r="K7" s="137">
        <f t="shared" si="0"/>
        <v>608.29999999999995</v>
      </c>
      <c r="L7" s="101">
        <v>21</v>
      </c>
      <c r="M7" s="136" t="s">
        <v>151</v>
      </c>
    </row>
    <row r="8" spans="1:23" x14ac:dyDescent="0.3">
      <c r="A8" s="99">
        <v>3</v>
      </c>
      <c r="B8" s="24" t="s">
        <v>242</v>
      </c>
      <c r="C8" s="129">
        <v>1997</v>
      </c>
      <c r="D8" s="225" t="s">
        <v>243</v>
      </c>
      <c r="E8" s="138">
        <v>99.4</v>
      </c>
      <c r="F8" s="122">
        <v>102.1</v>
      </c>
      <c r="G8" s="122">
        <v>101.6</v>
      </c>
      <c r="H8" s="122">
        <v>98.7</v>
      </c>
      <c r="I8" s="122">
        <v>102.3</v>
      </c>
      <c r="J8" s="122">
        <v>100.6</v>
      </c>
      <c r="K8" s="137">
        <f t="shared" si="0"/>
        <v>604.70000000000005</v>
      </c>
      <c r="L8" s="101">
        <v>18</v>
      </c>
      <c r="M8" s="136" t="s">
        <v>151</v>
      </c>
    </row>
    <row r="9" spans="1:23" x14ac:dyDescent="0.3">
      <c r="A9" s="99">
        <v>4</v>
      </c>
      <c r="B9" s="104" t="s">
        <v>244</v>
      </c>
      <c r="C9" s="119">
        <v>2005</v>
      </c>
      <c r="D9" s="225" t="s">
        <v>12</v>
      </c>
      <c r="E9" s="138">
        <v>99.1</v>
      </c>
      <c r="F9" s="122">
        <v>100.6</v>
      </c>
      <c r="G9" s="122">
        <v>103.5</v>
      </c>
      <c r="H9" s="122">
        <v>102.2</v>
      </c>
      <c r="I9" s="122">
        <v>101.3</v>
      </c>
      <c r="J9" s="122">
        <v>97.6</v>
      </c>
      <c r="K9" s="137">
        <f t="shared" si="0"/>
        <v>604.29999999999995</v>
      </c>
      <c r="L9" s="101">
        <v>21</v>
      </c>
      <c r="M9" s="136" t="s">
        <v>151</v>
      </c>
      <c r="P9" s="91"/>
      <c r="R9" s="6"/>
      <c r="S9" s="7"/>
      <c r="T9" s="7"/>
      <c r="U9" s="132"/>
      <c r="V9" s="11"/>
      <c r="W9" s="6"/>
    </row>
    <row r="10" spans="1:23" x14ac:dyDescent="0.3">
      <c r="A10" s="99">
        <v>5</v>
      </c>
      <c r="B10" s="105" t="s">
        <v>245</v>
      </c>
      <c r="C10" s="119">
        <v>2006</v>
      </c>
      <c r="D10" s="225" t="s">
        <v>13</v>
      </c>
      <c r="E10" s="138">
        <v>100.2</v>
      </c>
      <c r="F10" s="122">
        <v>102</v>
      </c>
      <c r="G10" s="122">
        <v>100.4</v>
      </c>
      <c r="H10" s="122">
        <v>100</v>
      </c>
      <c r="I10" s="122">
        <v>100.8</v>
      </c>
      <c r="J10" s="122">
        <v>100.4</v>
      </c>
      <c r="K10" s="137">
        <f t="shared" si="0"/>
        <v>603.80000000000007</v>
      </c>
      <c r="L10" s="101">
        <v>16</v>
      </c>
      <c r="M10" s="136" t="s">
        <v>151</v>
      </c>
      <c r="P10" s="91"/>
      <c r="R10" s="139"/>
      <c r="S10" s="7"/>
      <c r="T10" s="7"/>
      <c r="U10" s="7"/>
      <c r="V10" s="11"/>
      <c r="W10" s="6"/>
    </row>
    <row r="11" spans="1:23" x14ac:dyDescent="0.3">
      <c r="A11" s="99">
        <v>6</v>
      </c>
      <c r="B11" s="104" t="s">
        <v>246</v>
      </c>
      <c r="C11" s="119">
        <v>2008</v>
      </c>
      <c r="D11" s="225" t="s">
        <v>247</v>
      </c>
      <c r="E11" s="122">
        <v>99.8</v>
      </c>
      <c r="F11" s="122">
        <v>97.9</v>
      </c>
      <c r="G11" s="122">
        <v>98.9</v>
      </c>
      <c r="H11" s="122">
        <v>100</v>
      </c>
      <c r="I11" s="122">
        <v>102.8</v>
      </c>
      <c r="J11" s="122">
        <v>101.8</v>
      </c>
      <c r="K11" s="137">
        <f t="shared" si="0"/>
        <v>601.20000000000005</v>
      </c>
      <c r="L11" s="101">
        <v>17</v>
      </c>
      <c r="M11" s="136" t="s">
        <v>151</v>
      </c>
    </row>
    <row r="12" spans="1:23" x14ac:dyDescent="0.3">
      <c r="A12" s="99">
        <v>7</v>
      </c>
      <c r="B12" s="104" t="s">
        <v>248</v>
      </c>
      <c r="C12" s="119">
        <v>2005</v>
      </c>
      <c r="D12" s="225" t="s">
        <v>13</v>
      </c>
      <c r="E12" s="138">
        <v>102.7</v>
      </c>
      <c r="F12" s="122">
        <v>101.6</v>
      </c>
      <c r="G12" s="122">
        <v>99.6</v>
      </c>
      <c r="H12" s="122">
        <v>96.8</v>
      </c>
      <c r="I12" s="122">
        <v>99</v>
      </c>
      <c r="J12" s="125">
        <v>100.9</v>
      </c>
      <c r="K12" s="137">
        <f t="shared" si="0"/>
        <v>600.6</v>
      </c>
      <c r="L12" s="101">
        <v>15</v>
      </c>
      <c r="M12" s="136" t="s">
        <v>151</v>
      </c>
    </row>
    <row r="13" spans="1:23" x14ac:dyDescent="0.3">
      <c r="A13" s="99">
        <v>8</v>
      </c>
      <c r="B13" s="104" t="s">
        <v>249</v>
      </c>
      <c r="C13" s="119">
        <v>2004</v>
      </c>
      <c r="D13" s="225" t="s">
        <v>14</v>
      </c>
      <c r="E13" s="122">
        <v>101.6</v>
      </c>
      <c r="F13" s="122">
        <v>101.9</v>
      </c>
      <c r="G13" s="122">
        <v>100.7</v>
      </c>
      <c r="H13" s="122">
        <v>100.7</v>
      </c>
      <c r="I13" s="122">
        <v>98.5</v>
      </c>
      <c r="J13" s="122">
        <v>96.4</v>
      </c>
      <c r="K13" s="137">
        <f t="shared" si="0"/>
        <v>599.79999999999995</v>
      </c>
      <c r="L13" s="101">
        <v>17</v>
      </c>
      <c r="M13" s="136" t="s">
        <v>151</v>
      </c>
    </row>
    <row r="14" spans="1:23" x14ac:dyDescent="0.3">
      <c r="A14" s="99">
        <v>9</v>
      </c>
      <c r="B14" s="104" t="s">
        <v>250</v>
      </c>
      <c r="C14" s="119">
        <v>2005</v>
      </c>
      <c r="D14" s="225" t="s">
        <v>13</v>
      </c>
      <c r="E14" s="122">
        <v>100.2</v>
      </c>
      <c r="F14" s="122">
        <v>97.6</v>
      </c>
      <c r="G14" s="122">
        <v>99.5</v>
      </c>
      <c r="H14" s="122">
        <v>102.9</v>
      </c>
      <c r="I14" s="122">
        <v>97.8</v>
      </c>
      <c r="J14" s="122">
        <v>101.7</v>
      </c>
      <c r="K14" s="137">
        <f t="shared" si="0"/>
        <v>599.70000000000005</v>
      </c>
      <c r="L14" s="101">
        <v>12</v>
      </c>
      <c r="M14" s="140"/>
    </row>
    <row r="15" spans="1:23" x14ac:dyDescent="0.3">
      <c r="A15" s="99">
        <v>10</v>
      </c>
      <c r="B15" s="141" t="s">
        <v>251</v>
      </c>
      <c r="C15" s="119">
        <v>2007</v>
      </c>
      <c r="D15" s="226" t="s">
        <v>18</v>
      </c>
      <c r="E15" s="138">
        <v>99.8</v>
      </c>
      <c r="F15" s="122">
        <v>97.9</v>
      </c>
      <c r="G15" s="122">
        <v>99.8</v>
      </c>
      <c r="H15" s="122">
        <v>99.5</v>
      </c>
      <c r="I15" s="122">
        <v>100.7</v>
      </c>
      <c r="J15" s="122">
        <v>101.3</v>
      </c>
      <c r="K15" s="137">
        <f t="shared" si="0"/>
        <v>599</v>
      </c>
      <c r="L15" s="101">
        <v>13</v>
      </c>
      <c r="M15" s="140"/>
    </row>
    <row r="16" spans="1:23" x14ac:dyDescent="0.3">
      <c r="A16" s="99">
        <v>11</v>
      </c>
      <c r="B16" s="104" t="s">
        <v>252</v>
      </c>
      <c r="C16" s="119">
        <v>2004</v>
      </c>
      <c r="D16" s="225" t="s">
        <v>72</v>
      </c>
      <c r="E16" s="122">
        <v>99</v>
      </c>
      <c r="F16" s="122">
        <v>98.8</v>
      </c>
      <c r="G16" s="122">
        <v>99.7</v>
      </c>
      <c r="H16" s="122">
        <v>99.7</v>
      </c>
      <c r="I16" s="122">
        <v>100.9</v>
      </c>
      <c r="J16" s="122">
        <v>99.9</v>
      </c>
      <c r="K16" s="137">
        <f t="shared" si="0"/>
        <v>598</v>
      </c>
      <c r="L16" s="101">
        <v>18</v>
      </c>
      <c r="M16" s="142"/>
      <c r="P16" s="91"/>
      <c r="R16" s="7"/>
      <c r="S16" s="7"/>
      <c r="T16" s="132"/>
      <c r="U16" s="7"/>
      <c r="V16" s="11"/>
      <c r="W16" s="6"/>
    </row>
    <row r="17" spans="1:23" x14ac:dyDescent="0.3">
      <c r="A17" s="99">
        <v>12</v>
      </c>
      <c r="B17" s="104" t="s">
        <v>253</v>
      </c>
      <c r="C17" s="119">
        <v>2007</v>
      </c>
      <c r="D17" s="226" t="s">
        <v>18</v>
      </c>
      <c r="E17" s="138">
        <v>99.6</v>
      </c>
      <c r="F17" s="122">
        <v>95.6</v>
      </c>
      <c r="G17" s="122">
        <v>99.4</v>
      </c>
      <c r="H17" s="122">
        <v>101.5</v>
      </c>
      <c r="I17" s="122">
        <v>102.5</v>
      </c>
      <c r="J17" s="122">
        <v>98.8</v>
      </c>
      <c r="K17" s="137">
        <f t="shared" si="0"/>
        <v>597.4</v>
      </c>
      <c r="L17" s="101">
        <v>18</v>
      </c>
      <c r="M17" s="142"/>
      <c r="P17" s="91"/>
      <c r="R17" s="6"/>
      <c r="S17" s="7"/>
      <c r="T17" s="7"/>
      <c r="U17" s="132"/>
      <c r="V17" s="11"/>
      <c r="W17" s="6"/>
    </row>
    <row r="18" spans="1:23" x14ac:dyDescent="0.3">
      <c r="A18" s="99">
        <v>13</v>
      </c>
      <c r="B18" s="141" t="s">
        <v>254</v>
      </c>
      <c r="C18" s="116">
        <v>2005</v>
      </c>
      <c r="D18" s="225" t="s">
        <v>247</v>
      </c>
      <c r="E18" s="138">
        <v>97.4</v>
      </c>
      <c r="F18" s="122">
        <v>99.2</v>
      </c>
      <c r="G18" s="122">
        <v>100.3</v>
      </c>
      <c r="H18" s="122">
        <v>98.3</v>
      </c>
      <c r="I18" s="122">
        <v>100.9</v>
      </c>
      <c r="J18" s="122">
        <v>98.6</v>
      </c>
      <c r="K18" s="137">
        <f t="shared" si="0"/>
        <v>594.70000000000005</v>
      </c>
      <c r="L18" s="101">
        <v>14</v>
      </c>
      <c r="M18" s="140"/>
    </row>
    <row r="19" spans="1:23" x14ac:dyDescent="0.3">
      <c r="A19" s="99">
        <v>14</v>
      </c>
      <c r="B19" s="104" t="s">
        <v>255</v>
      </c>
      <c r="C19" s="119">
        <v>2003</v>
      </c>
      <c r="D19" s="225" t="s">
        <v>13</v>
      </c>
      <c r="E19" s="103">
        <v>94.9</v>
      </c>
      <c r="F19" s="103">
        <v>97.5</v>
      </c>
      <c r="G19" s="122">
        <v>96.2</v>
      </c>
      <c r="H19" s="122">
        <v>97.4</v>
      </c>
      <c r="I19" s="122">
        <v>98.5</v>
      </c>
      <c r="J19" s="103">
        <v>100.9</v>
      </c>
      <c r="K19" s="137">
        <f t="shared" si="0"/>
        <v>585.4</v>
      </c>
      <c r="L19" s="101">
        <v>13</v>
      </c>
      <c r="M19" s="140"/>
    </row>
    <row r="20" spans="1:23" x14ac:dyDescent="0.3">
      <c r="A20" s="99">
        <v>15</v>
      </c>
      <c r="B20" s="104" t="s">
        <v>256</v>
      </c>
      <c r="C20" s="119">
        <v>2000</v>
      </c>
      <c r="D20" s="225" t="s">
        <v>13</v>
      </c>
      <c r="E20" s="122">
        <v>95.1</v>
      </c>
      <c r="F20" s="122">
        <v>99.5</v>
      </c>
      <c r="G20" s="122">
        <v>96.9</v>
      </c>
      <c r="H20" s="122">
        <v>97.4</v>
      </c>
      <c r="I20" s="122">
        <v>94.6</v>
      </c>
      <c r="J20" s="122">
        <v>101.1</v>
      </c>
      <c r="K20" s="137">
        <f t="shared" si="0"/>
        <v>584.6</v>
      </c>
      <c r="L20" s="101">
        <v>9</v>
      </c>
      <c r="M20" s="142"/>
      <c r="P20" s="91"/>
      <c r="R20" s="7"/>
      <c r="S20" s="7"/>
      <c r="T20" s="132"/>
      <c r="U20" s="7"/>
      <c r="V20" s="11"/>
      <c r="W20" s="6"/>
    </row>
    <row r="21" spans="1:23" x14ac:dyDescent="0.3">
      <c r="A21" s="99">
        <v>16</v>
      </c>
      <c r="B21" s="104" t="s">
        <v>257</v>
      </c>
      <c r="C21" s="119">
        <v>2001</v>
      </c>
      <c r="D21" s="225" t="s">
        <v>18</v>
      </c>
      <c r="E21" s="103">
        <v>95.2</v>
      </c>
      <c r="F21" s="103">
        <v>99.6</v>
      </c>
      <c r="G21" s="103">
        <v>98.3</v>
      </c>
      <c r="H21" s="103">
        <v>97.3</v>
      </c>
      <c r="I21" s="103">
        <v>94.8</v>
      </c>
      <c r="J21" s="103">
        <v>97.6</v>
      </c>
      <c r="K21" s="137">
        <f t="shared" si="0"/>
        <v>582.80000000000007</v>
      </c>
      <c r="L21" s="101">
        <v>10</v>
      </c>
      <c r="M21" s="140"/>
      <c r="P21" s="91"/>
      <c r="R21" s="6"/>
      <c r="S21" s="7"/>
      <c r="T21" s="7"/>
      <c r="U21" s="132"/>
      <c r="V21" s="11"/>
      <c r="W21" s="6"/>
    </row>
    <row r="22" spans="1:23" x14ac:dyDescent="0.3">
      <c r="A22" s="99">
        <v>17</v>
      </c>
      <c r="B22" s="104" t="s">
        <v>258</v>
      </c>
      <c r="C22" s="119">
        <v>2005</v>
      </c>
      <c r="D22" s="225" t="s">
        <v>13</v>
      </c>
      <c r="E22" s="101">
        <v>90.2</v>
      </c>
      <c r="F22" s="103">
        <v>93.7</v>
      </c>
      <c r="G22" s="103">
        <v>97.7</v>
      </c>
      <c r="H22" s="103">
        <v>96.5</v>
      </c>
      <c r="I22" s="103">
        <v>94.4</v>
      </c>
      <c r="J22" s="103">
        <v>99.9</v>
      </c>
      <c r="K22" s="137">
        <f t="shared" si="0"/>
        <v>572.4</v>
      </c>
      <c r="L22" s="101">
        <v>11</v>
      </c>
      <c r="M22" s="140"/>
    </row>
    <row r="23" spans="1:23" x14ac:dyDescent="0.3">
      <c r="A23" s="99">
        <v>18</v>
      </c>
      <c r="B23" s="104" t="s">
        <v>259</v>
      </c>
      <c r="C23" s="119">
        <v>2006</v>
      </c>
      <c r="D23" s="225" t="s">
        <v>13</v>
      </c>
      <c r="E23" s="122">
        <v>96</v>
      </c>
      <c r="F23" s="122">
        <v>96.1</v>
      </c>
      <c r="G23" s="122">
        <v>96.7</v>
      </c>
      <c r="H23" s="122">
        <v>92.3</v>
      </c>
      <c r="I23" s="122">
        <v>95.6</v>
      </c>
      <c r="J23" s="122">
        <v>94.3</v>
      </c>
      <c r="K23" s="137">
        <f t="shared" si="0"/>
        <v>571</v>
      </c>
      <c r="L23" s="101">
        <v>8</v>
      </c>
      <c r="M23" s="142"/>
    </row>
    <row r="24" spans="1:23" x14ac:dyDescent="0.3">
      <c r="A24" s="99">
        <v>19</v>
      </c>
      <c r="B24" s="104" t="s">
        <v>260</v>
      </c>
      <c r="C24" s="119">
        <v>1998</v>
      </c>
      <c r="D24" s="225" t="s">
        <v>261</v>
      </c>
      <c r="E24" s="103">
        <v>96.5</v>
      </c>
      <c r="F24" s="103">
        <v>94.3</v>
      </c>
      <c r="G24" s="103">
        <v>100.5</v>
      </c>
      <c r="H24" s="103">
        <v>90.6</v>
      </c>
      <c r="I24" s="103">
        <v>88.3</v>
      </c>
      <c r="J24" s="103">
        <v>96.9</v>
      </c>
      <c r="K24" s="137">
        <f t="shared" si="0"/>
        <v>567.1</v>
      </c>
      <c r="L24" s="101">
        <v>6</v>
      </c>
      <c r="M24" s="142"/>
    </row>
    <row r="25" spans="1:23" x14ac:dyDescent="0.3">
      <c r="A25" s="99">
        <v>20</v>
      </c>
      <c r="B25" s="104" t="s">
        <v>262</v>
      </c>
      <c r="C25" s="119">
        <v>2009</v>
      </c>
      <c r="D25" s="225" t="s">
        <v>14</v>
      </c>
      <c r="E25" s="143">
        <v>93.2</v>
      </c>
      <c r="F25" s="143">
        <v>96.7</v>
      </c>
      <c r="G25" s="121">
        <v>90.9</v>
      </c>
      <c r="H25" s="121">
        <v>89.2</v>
      </c>
      <c r="I25" s="121">
        <v>95.9</v>
      </c>
      <c r="J25" s="122">
        <v>97.7</v>
      </c>
      <c r="K25" s="137">
        <f t="shared" si="0"/>
        <v>563.6</v>
      </c>
      <c r="L25" s="101">
        <v>10</v>
      </c>
      <c r="M25" s="100"/>
    </row>
    <row r="26" spans="1:23" x14ac:dyDescent="0.3">
      <c r="A26" s="99">
        <v>21</v>
      </c>
      <c r="B26" s="104" t="s">
        <v>263</v>
      </c>
      <c r="C26" s="119">
        <v>2009</v>
      </c>
      <c r="D26" s="225" t="s">
        <v>72</v>
      </c>
      <c r="E26" s="112">
        <v>89.1</v>
      </c>
      <c r="F26" s="112">
        <v>92.7</v>
      </c>
      <c r="G26" s="112">
        <v>99.4</v>
      </c>
      <c r="H26" s="112">
        <v>92.7</v>
      </c>
      <c r="I26" s="112">
        <v>96.6</v>
      </c>
      <c r="J26" s="112">
        <v>89.8</v>
      </c>
      <c r="K26" s="137">
        <f t="shared" si="0"/>
        <v>560.29999999999995</v>
      </c>
      <c r="L26" s="110">
        <v>9</v>
      </c>
      <c r="M26" s="100"/>
    </row>
    <row r="27" spans="1:23" x14ac:dyDescent="0.3">
      <c r="A27" s="99">
        <v>22</v>
      </c>
      <c r="B27" s="104" t="s">
        <v>264</v>
      </c>
      <c r="C27" s="119">
        <v>2009</v>
      </c>
      <c r="D27" s="225" t="s">
        <v>18</v>
      </c>
      <c r="E27" s="112">
        <v>93</v>
      </c>
      <c r="F27" s="112">
        <v>91.6</v>
      </c>
      <c r="G27" s="112">
        <v>88.2</v>
      </c>
      <c r="H27" s="112">
        <v>98.1</v>
      </c>
      <c r="I27" s="112">
        <v>93.7</v>
      </c>
      <c r="J27" s="112">
        <v>94.1</v>
      </c>
      <c r="K27" s="144">
        <f t="shared" si="0"/>
        <v>558.69999999999993</v>
      </c>
      <c r="L27" s="110">
        <v>5</v>
      </c>
      <c r="M27" s="106"/>
    </row>
    <row r="28" spans="1:23" x14ac:dyDescent="0.3">
      <c r="A28" s="99">
        <v>23</v>
      </c>
      <c r="B28" s="105" t="s">
        <v>265</v>
      </c>
      <c r="C28" s="119">
        <v>2009</v>
      </c>
      <c r="D28" s="225" t="s">
        <v>13</v>
      </c>
      <c r="E28" s="110">
        <v>90.4</v>
      </c>
      <c r="F28" s="121">
        <v>89.5</v>
      </c>
      <c r="G28" s="112">
        <v>95.6</v>
      </c>
      <c r="H28" s="112">
        <v>92.4</v>
      </c>
      <c r="I28" s="112">
        <v>97.4</v>
      </c>
      <c r="J28" s="121">
        <v>93.1</v>
      </c>
      <c r="K28" s="144">
        <f t="shared" si="0"/>
        <v>558.4</v>
      </c>
      <c r="L28" s="110">
        <v>4</v>
      </c>
      <c r="M28" s="106"/>
    </row>
    <row r="29" spans="1:23" x14ac:dyDescent="0.3">
      <c r="A29" s="99">
        <v>24</v>
      </c>
      <c r="B29" s="104" t="s">
        <v>266</v>
      </c>
      <c r="C29" s="119">
        <v>2008</v>
      </c>
      <c r="D29" s="225" t="s">
        <v>72</v>
      </c>
      <c r="E29" s="121">
        <v>95.1</v>
      </c>
      <c r="F29" s="121">
        <v>95.3</v>
      </c>
      <c r="G29" s="121">
        <v>90.5</v>
      </c>
      <c r="H29" s="121">
        <v>89.2</v>
      </c>
      <c r="I29" s="121">
        <v>93.3</v>
      </c>
      <c r="J29" s="121">
        <v>89.5</v>
      </c>
      <c r="K29" s="144">
        <f t="shared" si="0"/>
        <v>552.9</v>
      </c>
      <c r="L29" s="110">
        <v>6</v>
      </c>
      <c r="M29" s="106"/>
    </row>
    <row r="30" spans="1:23" x14ac:dyDescent="0.3">
      <c r="A30" s="99">
        <v>25</v>
      </c>
      <c r="B30" s="104" t="s">
        <v>267</v>
      </c>
      <c r="C30" s="119">
        <v>2010</v>
      </c>
      <c r="D30" s="225" t="s">
        <v>72</v>
      </c>
      <c r="E30" s="121">
        <v>86.9</v>
      </c>
      <c r="F30" s="121">
        <v>90</v>
      </c>
      <c r="G30" s="112">
        <v>91.5</v>
      </c>
      <c r="H30" s="121">
        <v>88</v>
      </c>
      <c r="I30" s="112">
        <v>82.5</v>
      </c>
      <c r="J30" s="112">
        <v>91.2</v>
      </c>
      <c r="K30" s="144">
        <f t="shared" si="0"/>
        <v>530.1</v>
      </c>
      <c r="L30" s="119">
        <v>4</v>
      </c>
      <c r="M30" s="106"/>
    </row>
    <row r="31" spans="1:23" x14ac:dyDescent="0.3">
      <c r="A31" s="99">
        <v>26</v>
      </c>
      <c r="B31" s="104" t="s">
        <v>268</v>
      </c>
      <c r="C31" s="119">
        <v>2010</v>
      </c>
      <c r="D31" s="225" t="s">
        <v>13</v>
      </c>
      <c r="E31" s="112">
        <v>87.2</v>
      </c>
      <c r="F31" s="112">
        <v>78.900000000000006</v>
      </c>
      <c r="G31" s="112">
        <v>88.5</v>
      </c>
      <c r="H31" s="112">
        <v>90.8</v>
      </c>
      <c r="I31" s="112">
        <v>85.5</v>
      </c>
      <c r="J31" s="112">
        <v>89.4</v>
      </c>
      <c r="K31" s="144">
        <f t="shared" si="0"/>
        <v>520.30000000000007</v>
      </c>
      <c r="L31" s="110">
        <v>1</v>
      </c>
      <c r="M31" s="106"/>
    </row>
    <row r="32" spans="1:23" x14ac:dyDescent="0.3">
      <c r="A32" s="113">
        <v>27</v>
      </c>
      <c r="B32" s="104" t="s">
        <v>269</v>
      </c>
      <c r="C32" s="119">
        <v>2008</v>
      </c>
      <c r="D32" s="225" t="s">
        <v>13</v>
      </c>
      <c r="E32" s="145">
        <v>88.2</v>
      </c>
      <c r="F32" s="121">
        <v>80.900000000000006</v>
      </c>
      <c r="G32" s="121">
        <v>87.7</v>
      </c>
      <c r="H32" s="121">
        <v>87.1</v>
      </c>
      <c r="I32" s="121">
        <v>84.6</v>
      </c>
      <c r="J32" s="121">
        <v>82.7</v>
      </c>
      <c r="K32" s="144">
        <f t="shared" si="0"/>
        <v>511.2</v>
      </c>
      <c r="L32" s="110">
        <v>4</v>
      </c>
      <c r="M32" s="119"/>
    </row>
    <row r="33" spans="1:13" x14ac:dyDescent="0.3">
      <c r="A33" s="2"/>
      <c r="B33" s="90"/>
      <c r="C33" s="91"/>
      <c r="E33" s="132"/>
      <c r="F33" s="132"/>
      <c r="G33" s="7"/>
      <c r="H33" s="7"/>
      <c r="I33" s="7"/>
      <c r="J33" s="7"/>
      <c r="K33" s="132"/>
      <c r="L33" s="91"/>
      <c r="M33" s="91"/>
    </row>
    <row r="34" spans="1:13" s="63" customFormat="1" ht="13.2" x14ac:dyDescent="0.25">
      <c r="B34" s="68" t="s">
        <v>65</v>
      </c>
      <c r="C34" s="68"/>
      <c r="D34" s="68"/>
      <c r="E34" s="68"/>
      <c r="I34" s="68"/>
      <c r="J34" s="68"/>
      <c r="K34" s="68" t="s">
        <v>64</v>
      </c>
      <c r="L34" s="70"/>
    </row>
    <row r="35" spans="1:13" s="63" customFormat="1" ht="10.5" customHeight="1" x14ac:dyDescent="0.25">
      <c r="A35" s="70"/>
      <c r="B35" s="71"/>
      <c r="C35" s="72"/>
      <c r="D35" s="72"/>
      <c r="E35" s="72"/>
      <c r="F35" s="72"/>
      <c r="G35" s="70"/>
      <c r="H35" s="70"/>
      <c r="I35" s="70"/>
      <c r="J35" s="70"/>
      <c r="K35" s="69"/>
      <c r="L35" s="70"/>
    </row>
    <row r="36" spans="1:13" s="63" customFormat="1" ht="13.2" x14ac:dyDescent="0.25">
      <c r="B36" s="72" t="s">
        <v>67</v>
      </c>
      <c r="C36" s="72"/>
      <c r="D36" s="72"/>
      <c r="E36" s="72"/>
      <c r="F36" s="70"/>
      <c r="G36" s="70"/>
      <c r="I36" s="70"/>
      <c r="K36" s="72" t="s">
        <v>66</v>
      </c>
      <c r="L36" s="70"/>
    </row>
  </sheetData>
  <mergeCells count="1">
    <mergeCell ref="C3:M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3075-C2D2-42FF-A19C-2B4101322770}">
  <dimension ref="A1:Z48"/>
  <sheetViews>
    <sheetView workbookViewId="0">
      <selection activeCell="P19" sqref="P19"/>
    </sheetView>
  </sheetViews>
  <sheetFormatPr defaultRowHeight="14.4" x14ac:dyDescent="0.3"/>
  <cols>
    <col min="2" max="2" width="25.33203125" customWidth="1"/>
    <col min="3" max="3" width="6.109375" customWidth="1"/>
    <col min="4" max="4" width="14.5546875" customWidth="1"/>
    <col min="5" max="5" width="6.6640625" customWidth="1"/>
    <col min="6" max="6" width="6.88671875" customWidth="1"/>
    <col min="7" max="7" width="7.109375" customWidth="1"/>
    <col min="8" max="8" width="6.44140625" customWidth="1"/>
    <col min="9" max="9" width="7.44140625" customWidth="1"/>
    <col min="10" max="10" width="6.88671875" customWidth="1"/>
    <col min="11" max="11" width="8.109375" customWidth="1"/>
    <col min="12" max="13" width="6" customWidth="1"/>
  </cols>
  <sheetData>
    <row r="1" spans="1:13" ht="17.399999999999999" x14ac:dyDescent="0.3">
      <c r="A1" s="5"/>
      <c r="B1" s="1"/>
      <c r="C1" s="1"/>
      <c r="D1" s="1"/>
      <c r="E1" s="8" t="s">
        <v>19</v>
      </c>
      <c r="F1" s="7"/>
      <c r="G1" s="7"/>
      <c r="H1" s="7"/>
      <c r="I1" s="11"/>
      <c r="J1" s="6"/>
      <c r="K1" s="93"/>
    </row>
    <row r="2" spans="1:13" ht="17.399999999999999" x14ac:dyDescent="0.3">
      <c r="A2" s="2"/>
      <c r="B2" s="3"/>
      <c r="C2" s="4"/>
      <c r="D2" s="4"/>
      <c r="E2" s="17" t="s">
        <v>20</v>
      </c>
      <c r="F2" s="7"/>
      <c r="G2" s="7"/>
      <c r="H2" s="7"/>
      <c r="I2" s="11"/>
      <c r="J2" s="6"/>
      <c r="K2" s="93"/>
    </row>
    <row r="3" spans="1:13" ht="21" x14ac:dyDescent="0.4">
      <c r="A3" s="92"/>
      <c r="B3" s="232" t="s">
        <v>204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</row>
    <row r="4" spans="1:13" ht="18" x14ac:dyDescent="0.35">
      <c r="A4" s="94" t="s">
        <v>205</v>
      </c>
      <c r="B4" s="4"/>
      <c r="C4" s="4"/>
      <c r="D4" s="4"/>
      <c r="E4" s="7"/>
      <c r="F4" s="7"/>
      <c r="G4" s="7"/>
      <c r="H4" s="7"/>
      <c r="I4" s="7" t="s">
        <v>148</v>
      </c>
      <c r="J4" s="10"/>
      <c r="K4" s="93"/>
    </row>
    <row r="5" spans="1:13" x14ac:dyDescent="0.3">
      <c r="A5" s="95" t="s">
        <v>0</v>
      </c>
      <c r="B5" s="96" t="s">
        <v>149</v>
      </c>
      <c r="C5" s="95" t="s">
        <v>2</v>
      </c>
      <c r="D5" s="95" t="s">
        <v>3</v>
      </c>
      <c r="E5" s="95">
        <v>1</v>
      </c>
      <c r="F5" s="95">
        <v>2</v>
      </c>
      <c r="G5" s="95">
        <v>3</v>
      </c>
      <c r="H5" s="95">
        <v>4</v>
      </c>
      <c r="I5" s="95">
        <v>5</v>
      </c>
      <c r="J5" s="95">
        <v>6</v>
      </c>
      <c r="K5" s="100" t="s">
        <v>4</v>
      </c>
      <c r="L5" s="104" t="s">
        <v>150</v>
      </c>
      <c r="M5" s="104" t="s">
        <v>151</v>
      </c>
    </row>
    <row r="6" spans="1:13" x14ac:dyDescent="0.3">
      <c r="A6" s="99">
        <v>1</v>
      </c>
      <c r="B6" s="104" t="s">
        <v>206</v>
      </c>
      <c r="C6" s="119">
        <v>2006</v>
      </c>
      <c r="D6" s="118" t="s">
        <v>13</v>
      </c>
      <c r="E6" s="116">
        <v>100.9</v>
      </c>
      <c r="F6" s="116">
        <v>101.8</v>
      </c>
      <c r="G6" s="116">
        <v>102.1</v>
      </c>
      <c r="H6" s="119">
        <v>101.3</v>
      </c>
      <c r="I6" s="119">
        <v>98.7</v>
      </c>
      <c r="J6" s="120">
        <v>96.9</v>
      </c>
      <c r="K6" s="121">
        <f t="shared" ref="K6:K36" si="0">SUM(E6:J6)</f>
        <v>601.69999999999993</v>
      </c>
      <c r="L6" s="119">
        <v>11</v>
      </c>
      <c r="M6" s="104" t="s">
        <v>151</v>
      </c>
    </row>
    <row r="7" spans="1:13" x14ac:dyDescent="0.3">
      <c r="A7" s="99">
        <v>2</v>
      </c>
      <c r="B7" s="104" t="s">
        <v>207</v>
      </c>
      <c r="C7" s="119">
        <v>1975</v>
      </c>
      <c r="D7" s="118" t="s">
        <v>13</v>
      </c>
      <c r="E7" s="103">
        <v>96.8</v>
      </c>
      <c r="F7" s="103">
        <v>98.6</v>
      </c>
      <c r="G7" s="103">
        <v>101.4</v>
      </c>
      <c r="H7" s="121">
        <v>101</v>
      </c>
      <c r="I7" s="117">
        <v>100.2</v>
      </c>
      <c r="J7" s="112">
        <v>98.1</v>
      </c>
      <c r="K7" s="121">
        <f t="shared" si="0"/>
        <v>596.09999999999991</v>
      </c>
      <c r="L7" s="119">
        <v>18</v>
      </c>
      <c r="M7" s="104" t="s">
        <v>151</v>
      </c>
    </row>
    <row r="8" spans="1:13" x14ac:dyDescent="0.3">
      <c r="A8" s="99">
        <v>3</v>
      </c>
      <c r="B8" s="104" t="s">
        <v>208</v>
      </c>
      <c r="C8" s="119">
        <v>2009</v>
      </c>
      <c r="D8" s="118" t="s">
        <v>14</v>
      </c>
      <c r="E8" s="116">
        <v>100.6</v>
      </c>
      <c r="F8" s="116">
        <v>95.3</v>
      </c>
      <c r="G8" s="116">
        <v>98.7</v>
      </c>
      <c r="H8" s="119">
        <v>99.8</v>
      </c>
      <c r="I8" s="120">
        <v>97.4</v>
      </c>
      <c r="J8" s="120">
        <v>102.3</v>
      </c>
      <c r="K8" s="121">
        <f t="shared" si="0"/>
        <v>594.09999999999991</v>
      </c>
      <c r="L8" s="119">
        <v>13</v>
      </c>
      <c r="M8" s="104" t="s">
        <v>151</v>
      </c>
    </row>
    <row r="9" spans="1:13" x14ac:dyDescent="0.3">
      <c r="A9" s="99">
        <v>4</v>
      </c>
      <c r="B9" s="104" t="s">
        <v>209</v>
      </c>
      <c r="C9" s="119">
        <v>2004</v>
      </c>
      <c r="D9" s="118" t="s">
        <v>18</v>
      </c>
      <c r="E9" s="116">
        <v>87.8</v>
      </c>
      <c r="F9" s="116">
        <v>99.5</v>
      </c>
      <c r="G9" s="116">
        <v>104.2</v>
      </c>
      <c r="H9" s="119">
        <v>99.6</v>
      </c>
      <c r="I9" s="120">
        <v>101</v>
      </c>
      <c r="J9" s="120">
        <v>100.8</v>
      </c>
      <c r="K9" s="121">
        <f t="shared" si="0"/>
        <v>592.9</v>
      </c>
      <c r="L9" s="119">
        <v>19</v>
      </c>
      <c r="M9" s="104" t="s">
        <v>151</v>
      </c>
    </row>
    <row r="10" spans="1:13" x14ac:dyDescent="0.3">
      <c r="A10" s="99">
        <v>5</v>
      </c>
      <c r="B10" s="104" t="s">
        <v>211</v>
      </c>
      <c r="C10" s="119">
        <v>2003</v>
      </c>
      <c r="D10" s="118" t="s">
        <v>13</v>
      </c>
      <c r="E10" s="122">
        <v>98</v>
      </c>
      <c r="F10" s="122">
        <v>96.4</v>
      </c>
      <c r="G10" s="103">
        <v>101.1</v>
      </c>
      <c r="H10" s="112">
        <v>97.9</v>
      </c>
      <c r="I10" s="112">
        <v>100.2</v>
      </c>
      <c r="J10" s="112">
        <v>96.7</v>
      </c>
      <c r="K10" s="121">
        <f t="shared" si="0"/>
        <v>590.29999999999995</v>
      </c>
      <c r="L10" s="119">
        <v>10</v>
      </c>
      <c r="M10" s="104" t="s">
        <v>151</v>
      </c>
    </row>
    <row r="11" spans="1:13" x14ac:dyDescent="0.3">
      <c r="A11" s="99">
        <v>6</v>
      </c>
      <c r="B11" s="104" t="s">
        <v>212</v>
      </c>
      <c r="C11" s="119">
        <v>2005</v>
      </c>
      <c r="D11" s="118" t="s">
        <v>18</v>
      </c>
      <c r="E11" s="103">
        <v>97.4</v>
      </c>
      <c r="F11" s="103">
        <v>99.8</v>
      </c>
      <c r="G11" s="103">
        <v>95.2</v>
      </c>
      <c r="H11" s="112">
        <v>99.2</v>
      </c>
      <c r="I11" s="123">
        <v>97</v>
      </c>
      <c r="J11" s="124">
        <v>100.8</v>
      </c>
      <c r="K11" s="121">
        <f t="shared" si="0"/>
        <v>589.4</v>
      </c>
      <c r="L11" s="119">
        <v>10</v>
      </c>
      <c r="M11" s="104" t="s">
        <v>151</v>
      </c>
    </row>
    <row r="12" spans="1:13" x14ac:dyDescent="0.3">
      <c r="A12" s="99">
        <v>7</v>
      </c>
      <c r="B12" s="104" t="s">
        <v>213</v>
      </c>
      <c r="C12" s="119">
        <v>2009</v>
      </c>
      <c r="D12" s="118" t="s">
        <v>247</v>
      </c>
      <c r="E12" s="125">
        <v>98.5</v>
      </c>
      <c r="F12" s="103">
        <v>96.9</v>
      </c>
      <c r="G12" s="103">
        <v>99.4</v>
      </c>
      <c r="H12" s="121">
        <v>97</v>
      </c>
      <c r="I12" s="117">
        <v>97.1</v>
      </c>
      <c r="J12" s="112">
        <v>99.9</v>
      </c>
      <c r="K12" s="121">
        <f t="shared" si="0"/>
        <v>588.79999999999995</v>
      </c>
      <c r="L12" s="119">
        <v>10</v>
      </c>
      <c r="M12" s="104" t="s">
        <v>151</v>
      </c>
    </row>
    <row r="13" spans="1:13" x14ac:dyDescent="0.3">
      <c r="A13" s="99">
        <v>8</v>
      </c>
      <c r="B13" s="104" t="s">
        <v>214</v>
      </c>
      <c r="C13" s="119">
        <v>2007</v>
      </c>
      <c r="D13" s="118" t="s">
        <v>12</v>
      </c>
      <c r="E13" s="126">
        <v>100</v>
      </c>
      <c r="F13" s="126">
        <v>94</v>
      </c>
      <c r="G13" s="116">
        <v>95.1</v>
      </c>
      <c r="H13" s="119">
        <v>97.2</v>
      </c>
      <c r="I13" s="119">
        <v>97.9</v>
      </c>
      <c r="J13" s="120">
        <v>102</v>
      </c>
      <c r="K13" s="121">
        <f t="shared" si="0"/>
        <v>586.20000000000005</v>
      </c>
      <c r="L13" s="119">
        <v>15</v>
      </c>
      <c r="M13" s="104" t="s">
        <v>151</v>
      </c>
    </row>
    <row r="14" spans="1:13" x14ac:dyDescent="0.3">
      <c r="A14" s="99">
        <v>9</v>
      </c>
      <c r="B14" s="104" t="s">
        <v>215</v>
      </c>
      <c r="C14" s="119">
        <v>2006</v>
      </c>
      <c r="D14" s="118" t="s">
        <v>14</v>
      </c>
      <c r="E14" s="122">
        <v>100</v>
      </c>
      <c r="F14" s="103">
        <v>97.4</v>
      </c>
      <c r="G14" s="103">
        <v>99.5</v>
      </c>
      <c r="H14" s="121">
        <v>97</v>
      </c>
      <c r="I14" s="112">
        <v>96.4</v>
      </c>
      <c r="J14" s="112">
        <v>95.5</v>
      </c>
      <c r="K14" s="121">
        <f t="shared" si="0"/>
        <v>585.79999999999995</v>
      </c>
      <c r="L14" s="119">
        <v>6</v>
      </c>
      <c r="M14" s="119"/>
    </row>
    <row r="15" spans="1:13" x14ac:dyDescent="0.3">
      <c r="A15" s="99">
        <v>10</v>
      </c>
      <c r="B15" s="104" t="s">
        <v>216</v>
      </c>
      <c r="C15" s="119">
        <v>2000</v>
      </c>
      <c r="D15" s="118" t="s">
        <v>12</v>
      </c>
      <c r="E15" s="116">
        <v>97.1</v>
      </c>
      <c r="F15" s="116">
        <v>100.6</v>
      </c>
      <c r="G15" s="116">
        <v>98.8</v>
      </c>
      <c r="H15" s="119">
        <v>98.9</v>
      </c>
      <c r="I15" s="120">
        <v>92</v>
      </c>
      <c r="J15" s="120">
        <v>96.6</v>
      </c>
      <c r="K15" s="121">
        <f t="shared" si="0"/>
        <v>584</v>
      </c>
      <c r="L15" s="119">
        <v>11</v>
      </c>
      <c r="M15" s="127"/>
    </row>
    <row r="16" spans="1:13" x14ac:dyDescent="0.3">
      <c r="A16" s="99">
        <v>11</v>
      </c>
      <c r="B16" s="104" t="s">
        <v>217</v>
      </c>
      <c r="C16" s="119">
        <v>2008</v>
      </c>
      <c r="D16" s="118" t="s">
        <v>13</v>
      </c>
      <c r="E16" s="122">
        <v>98</v>
      </c>
      <c r="F16" s="103">
        <v>98.7</v>
      </c>
      <c r="G16" s="122">
        <v>93.1</v>
      </c>
      <c r="H16" s="112">
        <v>94.9</v>
      </c>
      <c r="I16" s="121">
        <v>97</v>
      </c>
      <c r="J16" s="121">
        <v>96.8</v>
      </c>
      <c r="K16" s="121">
        <f t="shared" si="0"/>
        <v>578.49999999999989</v>
      </c>
      <c r="L16" s="119">
        <v>12</v>
      </c>
      <c r="M16" s="119"/>
    </row>
    <row r="17" spans="1:26" x14ac:dyDescent="0.3">
      <c r="A17" s="99">
        <v>12</v>
      </c>
      <c r="B17" s="104" t="s">
        <v>218</v>
      </c>
      <c r="C17" s="119">
        <v>2010</v>
      </c>
      <c r="D17" s="118" t="s">
        <v>13</v>
      </c>
      <c r="E17" s="129">
        <v>98.7</v>
      </c>
      <c r="F17" s="129">
        <v>97.3</v>
      </c>
      <c r="G17" s="130">
        <v>97</v>
      </c>
      <c r="H17" s="112">
        <v>94.2</v>
      </c>
      <c r="I17" s="117">
        <v>94.1</v>
      </c>
      <c r="J17" s="112">
        <v>96.6</v>
      </c>
      <c r="K17" s="121">
        <f t="shared" si="0"/>
        <v>577.9</v>
      </c>
      <c r="L17" s="119">
        <v>10</v>
      </c>
      <c r="M17" s="119"/>
    </row>
    <row r="18" spans="1:26" x14ac:dyDescent="0.3">
      <c r="A18" s="99">
        <v>13</v>
      </c>
      <c r="B18" s="104" t="s">
        <v>219</v>
      </c>
      <c r="C18" s="119">
        <v>2007</v>
      </c>
      <c r="D18" s="118" t="s">
        <v>12</v>
      </c>
      <c r="E18" s="116">
        <v>93.7</v>
      </c>
      <c r="F18" s="126">
        <v>95.8</v>
      </c>
      <c r="G18" s="116">
        <v>95.5</v>
      </c>
      <c r="H18" s="119">
        <v>97.7</v>
      </c>
      <c r="I18" s="119">
        <v>94.4</v>
      </c>
      <c r="J18" s="120">
        <v>98.1</v>
      </c>
      <c r="K18" s="121">
        <f t="shared" si="0"/>
        <v>575.20000000000005</v>
      </c>
      <c r="L18" s="119">
        <v>12</v>
      </c>
      <c r="M18" s="119"/>
    </row>
    <row r="19" spans="1:26" x14ac:dyDescent="0.3">
      <c r="A19" s="99">
        <v>14</v>
      </c>
      <c r="B19" s="104" t="s">
        <v>220</v>
      </c>
      <c r="C19" s="119">
        <v>2007</v>
      </c>
      <c r="D19" s="118" t="s">
        <v>247</v>
      </c>
      <c r="E19" s="116">
        <v>96.1</v>
      </c>
      <c r="F19" s="126">
        <v>98</v>
      </c>
      <c r="G19" s="116">
        <v>89.1</v>
      </c>
      <c r="H19" s="119">
        <v>99.6</v>
      </c>
      <c r="I19" s="119">
        <v>93.6</v>
      </c>
      <c r="J19" s="120">
        <v>93.8</v>
      </c>
      <c r="K19" s="121">
        <f t="shared" si="0"/>
        <v>570.19999999999993</v>
      </c>
      <c r="L19" s="119">
        <v>7</v>
      </c>
      <c r="M19" s="119"/>
    </row>
    <row r="20" spans="1:26" x14ac:dyDescent="0.3">
      <c r="A20" s="99">
        <v>15</v>
      </c>
      <c r="B20" s="104" t="s">
        <v>222</v>
      </c>
      <c r="C20" s="119">
        <v>2005</v>
      </c>
      <c r="D20" s="118" t="s">
        <v>12</v>
      </c>
      <c r="E20" s="122">
        <v>94.3</v>
      </c>
      <c r="F20" s="122">
        <v>94.8</v>
      </c>
      <c r="G20" s="103">
        <v>96.9</v>
      </c>
      <c r="H20" s="112">
        <v>92.3</v>
      </c>
      <c r="I20" s="112">
        <v>93.8</v>
      </c>
      <c r="J20" s="112">
        <v>98.1</v>
      </c>
      <c r="K20" s="121">
        <f t="shared" si="0"/>
        <v>570.20000000000005</v>
      </c>
      <c r="L20" s="119">
        <v>5</v>
      </c>
      <c r="M20" s="119"/>
      <c r="O20" s="2"/>
      <c r="P20" s="90"/>
      <c r="Q20" s="91"/>
      <c r="S20" s="91"/>
      <c r="T20" s="131"/>
      <c r="U20" s="91"/>
      <c r="V20" s="91"/>
      <c r="W20" s="91"/>
      <c r="X20" s="131"/>
      <c r="Y20" s="132"/>
      <c r="Z20" s="91"/>
    </row>
    <row r="21" spans="1:26" x14ac:dyDescent="0.3">
      <c r="A21" s="99">
        <v>16</v>
      </c>
      <c r="B21" s="104" t="s">
        <v>223</v>
      </c>
      <c r="C21" s="119">
        <v>2007</v>
      </c>
      <c r="D21" s="118" t="s">
        <v>247</v>
      </c>
      <c r="E21" s="116">
        <v>97.2</v>
      </c>
      <c r="F21" s="116">
        <v>96.3</v>
      </c>
      <c r="G21" s="116">
        <v>92.1</v>
      </c>
      <c r="H21" s="119">
        <v>93.7</v>
      </c>
      <c r="I21" s="120">
        <v>94</v>
      </c>
      <c r="J21" s="120">
        <v>94.4</v>
      </c>
      <c r="K21" s="121">
        <f t="shared" si="0"/>
        <v>567.70000000000005</v>
      </c>
      <c r="L21" s="119">
        <v>5</v>
      </c>
      <c r="M21" s="119"/>
    </row>
    <row r="22" spans="1:26" x14ac:dyDescent="0.3">
      <c r="A22" s="99">
        <v>17</v>
      </c>
      <c r="B22" s="104" t="s">
        <v>224</v>
      </c>
      <c r="C22" s="119">
        <v>2007</v>
      </c>
      <c r="D22" s="118" t="s">
        <v>14</v>
      </c>
      <c r="E22" s="116">
        <v>94.5</v>
      </c>
      <c r="F22" s="116">
        <v>97.4</v>
      </c>
      <c r="G22" s="116">
        <v>88.6</v>
      </c>
      <c r="H22" s="119">
        <v>95.4</v>
      </c>
      <c r="I22" s="120">
        <v>94.4</v>
      </c>
      <c r="J22" s="120">
        <v>95.9</v>
      </c>
      <c r="K22" s="121">
        <f t="shared" si="0"/>
        <v>566.19999999999993</v>
      </c>
      <c r="L22" s="119">
        <v>9</v>
      </c>
      <c r="M22" s="119"/>
    </row>
    <row r="23" spans="1:26" x14ac:dyDescent="0.3">
      <c r="A23" s="99">
        <v>18</v>
      </c>
      <c r="B23" s="104" t="s">
        <v>225</v>
      </c>
      <c r="C23" s="119">
        <v>2006</v>
      </c>
      <c r="D23" s="118" t="s">
        <v>14</v>
      </c>
      <c r="E23" s="116">
        <v>90.6</v>
      </c>
      <c r="F23" s="116">
        <v>98.3</v>
      </c>
      <c r="G23" s="116">
        <v>90.4</v>
      </c>
      <c r="H23" s="119">
        <v>93.3</v>
      </c>
      <c r="I23" s="120">
        <v>92.9</v>
      </c>
      <c r="J23" s="120">
        <v>89.1</v>
      </c>
      <c r="K23" s="121">
        <f t="shared" si="0"/>
        <v>554.6</v>
      </c>
      <c r="L23" s="119">
        <v>4</v>
      </c>
      <c r="M23" s="119"/>
    </row>
    <row r="24" spans="1:26" x14ac:dyDescent="0.3">
      <c r="A24" s="99">
        <v>19</v>
      </c>
      <c r="B24" s="104" t="s">
        <v>226</v>
      </c>
      <c r="C24" s="119">
        <v>2008</v>
      </c>
      <c r="D24" s="118" t="s">
        <v>13</v>
      </c>
      <c r="E24" s="126">
        <v>92.6</v>
      </c>
      <c r="F24" s="116">
        <v>91.3</v>
      </c>
      <c r="G24" s="126">
        <v>92.9</v>
      </c>
      <c r="H24" s="119">
        <v>93.5</v>
      </c>
      <c r="I24" s="119">
        <v>94.1</v>
      </c>
      <c r="J24" s="120">
        <v>90</v>
      </c>
      <c r="K24" s="121">
        <f t="shared" si="0"/>
        <v>554.4</v>
      </c>
      <c r="L24" s="119">
        <v>9</v>
      </c>
      <c r="M24" s="119"/>
    </row>
    <row r="25" spans="1:26" x14ac:dyDescent="0.3">
      <c r="A25" s="99">
        <v>20</v>
      </c>
      <c r="B25" s="104" t="s">
        <v>227</v>
      </c>
      <c r="C25" s="119">
        <v>2005</v>
      </c>
      <c r="D25" s="118" t="s">
        <v>12</v>
      </c>
      <c r="E25" s="122">
        <v>91.2</v>
      </c>
      <c r="F25" s="122">
        <v>89.3</v>
      </c>
      <c r="G25" s="103">
        <v>95.2</v>
      </c>
      <c r="H25" s="112">
        <v>88.4</v>
      </c>
      <c r="I25" s="112">
        <v>92.9</v>
      </c>
      <c r="J25" s="112">
        <v>94.8</v>
      </c>
      <c r="K25" s="121">
        <f t="shared" si="0"/>
        <v>551.79999999999995</v>
      </c>
      <c r="L25" s="119">
        <v>6</v>
      </c>
      <c r="M25" s="119"/>
    </row>
    <row r="26" spans="1:26" x14ac:dyDescent="0.3">
      <c r="A26" s="99">
        <v>21</v>
      </c>
      <c r="B26" s="104" t="s">
        <v>228</v>
      </c>
      <c r="C26" s="119">
        <v>2008</v>
      </c>
      <c r="D26" s="118" t="s">
        <v>13</v>
      </c>
      <c r="E26" s="112">
        <v>90.4</v>
      </c>
      <c r="F26" s="112">
        <v>82.7</v>
      </c>
      <c r="G26" s="112">
        <v>91.4</v>
      </c>
      <c r="H26" s="112">
        <v>95.8</v>
      </c>
      <c r="I26" s="112">
        <v>94.5</v>
      </c>
      <c r="J26" s="121">
        <v>93.5</v>
      </c>
      <c r="K26" s="121">
        <f t="shared" si="0"/>
        <v>548.29999999999995</v>
      </c>
      <c r="L26" s="119">
        <v>3</v>
      </c>
      <c r="M26" s="119"/>
    </row>
    <row r="27" spans="1:26" x14ac:dyDescent="0.3">
      <c r="A27" s="99">
        <v>22</v>
      </c>
      <c r="B27" s="104" t="s">
        <v>229</v>
      </c>
      <c r="C27" s="119">
        <v>2010</v>
      </c>
      <c r="D27" s="118" t="s">
        <v>247</v>
      </c>
      <c r="E27" s="119">
        <v>92.2</v>
      </c>
      <c r="F27" s="120">
        <v>88</v>
      </c>
      <c r="G27" s="119">
        <v>89.7</v>
      </c>
      <c r="H27" s="119">
        <v>94.4</v>
      </c>
      <c r="I27" s="120">
        <v>90.4</v>
      </c>
      <c r="J27" s="120">
        <v>91.5</v>
      </c>
      <c r="K27" s="121">
        <f t="shared" si="0"/>
        <v>546.19999999999993</v>
      </c>
      <c r="L27" s="119">
        <v>5</v>
      </c>
      <c r="M27" s="119"/>
    </row>
    <row r="28" spans="1:26" x14ac:dyDescent="0.3">
      <c r="A28" s="99">
        <v>23</v>
      </c>
      <c r="B28" s="104" t="s">
        <v>230</v>
      </c>
      <c r="C28" s="119">
        <v>2009</v>
      </c>
      <c r="D28" s="118" t="s">
        <v>72</v>
      </c>
      <c r="E28" s="119">
        <v>84.1</v>
      </c>
      <c r="F28" s="119">
        <v>87.8</v>
      </c>
      <c r="G28" s="119">
        <v>91.4</v>
      </c>
      <c r="H28" s="119">
        <v>91.5</v>
      </c>
      <c r="I28" s="120">
        <v>87.8</v>
      </c>
      <c r="J28" s="120">
        <v>88.5</v>
      </c>
      <c r="K28" s="121">
        <f t="shared" si="0"/>
        <v>531.09999999999991</v>
      </c>
      <c r="L28" s="119">
        <v>4</v>
      </c>
      <c r="M28" s="119"/>
    </row>
    <row r="29" spans="1:26" x14ac:dyDescent="0.3">
      <c r="A29" s="99">
        <v>24</v>
      </c>
      <c r="B29" s="104" t="s">
        <v>231</v>
      </c>
      <c r="C29" s="119">
        <v>2009</v>
      </c>
      <c r="D29" s="118" t="s">
        <v>13</v>
      </c>
      <c r="E29" s="119">
        <v>80.3</v>
      </c>
      <c r="F29" s="119">
        <v>89.6</v>
      </c>
      <c r="G29" s="119">
        <v>86.7</v>
      </c>
      <c r="H29" s="119">
        <v>81.7</v>
      </c>
      <c r="I29" s="119">
        <v>89.7</v>
      </c>
      <c r="J29" s="120">
        <v>89.2</v>
      </c>
      <c r="K29" s="121">
        <f t="shared" si="0"/>
        <v>517.19999999999993</v>
      </c>
      <c r="L29" s="119">
        <v>3</v>
      </c>
      <c r="M29" s="119"/>
    </row>
    <row r="30" spans="1:26" x14ac:dyDescent="0.3">
      <c r="A30" s="99">
        <v>25</v>
      </c>
      <c r="B30" s="104" t="s">
        <v>232</v>
      </c>
      <c r="C30" s="119">
        <v>2010</v>
      </c>
      <c r="D30" s="118" t="s">
        <v>72</v>
      </c>
      <c r="E30" s="121">
        <v>86.5</v>
      </c>
      <c r="F30" s="121">
        <v>91.2</v>
      </c>
      <c r="G30" s="112">
        <v>86.6</v>
      </c>
      <c r="H30" s="112">
        <v>84.4</v>
      </c>
      <c r="I30" s="112">
        <v>79.599999999999994</v>
      </c>
      <c r="J30" s="112">
        <v>88.9</v>
      </c>
      <c r="K30" s="121">
        <f t="shared" si="0"/>
        <v>517.19999999999993</v>
      </c>
      <c r="L30" s="119">
        <v>7</v>
      </c>
      <c r="M30" s="119"/>
    </row>
    <row r="31" spans="1:26" x14ac:dyDescent="0.3">
      <c r="A31" s="99">
        <v>26</v>
      </c>
      <c r="B31" s="104" t="s">
        <v>233</v>
      </c>
      <c r="C31" s="133">
        <v>2011</v>
      </c>
      <c r="D31" s="118" t="s">
        <v>13</v>
      </c>
      <c r="E31" s="128">
        <v>82.4</v>
      </c>
      <c r="F31" s="134">
        <v>85.5</v>
      </c>
      <c r="G31" s="133">
        <v>89.2</v>
      </c>
      <c r="H31" s="119">
        <v>86.5</v>
      </c>
      <c r="I31" s="119">
        <v>84</v>
      </c>
      <c r="J31" s="119">
        <v>86.5</v>
      </c>
      <c r="K31" s="121">
        <f t="shared" si="0"/>
        <v>514.1</v>
      </c>
      <c r="L31" s="119">
        <v>1</v>
      </c>
      <c r="M31" s="119"/>
    </row>
    <row r="32" spans="1:26" x14ac:dyDescent="0.3">
      <c r="A32" s="99">
        <v>27</v>
      </c>
      <c r="B32" s="104" t="s">
        <v>234</v>
      </c>
      <c r="C32" s="119">
        <v>2008</v>
      </c>
      <c r="D32" s="118" t="s">
        <v>13</v>
      </c>
      <c r="E32" s="112">
        <v>81.7</v>
      </c>
      <c r="F32" s="112">
        <v>80.2</v>
      </c>
      <c r="G32" s="112">
        <v>87.8</v>
      </c>
      <c r="H32" s="112">
        <v>82.6</v>
      </c>
      <c r="I32" s="117">
        <v>83.7</v>
      </c>
      <c r="J32" s="112">
        <v>89.6</v>
      </c>
      <c r="K32" s="121">
        <f t="shared" si="0"/>
        <v>505.59999999999991</v>
      </c>
      <c r="L32" s="119">
        <v>2</v>
      </c>
      <c r="M32" s="119"/>
    </row>
    <row r="33" spans="1:13" x14ac:dyDescent="0.3">
      <c r="A33" s="99">
        <v>28</v>
      </c>
      <c r="B33" s="104" t="s">
        <v>235</v>
      </c>
      <c r="C33" s="119">
        <v>2007</v>
      </c>
      <c r="D33" s="118" t="s">
        <v>18</v>
      </c>
      <c r="E33" s="119">
        <v>76.7</v>
      </c>
      <c r="F33" s="119">
        <v>76.5</v>
      </c>
      <c r="G33" s="119">
        <v>73.400000000000006</v>
      </c>
      <c r="H33" s="119">
        <v>78.900000000000006</v>
      </c>
      <c r="I33" s="120">
        <v>76.900000000000006</v>
      </c>
      <c r="J33" s="120">
        <v>81.599999999999994</v>
      </c>
      <c r="K33" s="121">
        <f t="shared" si="0"/>
        <v>464</v>
      </c>
      <c r="L33" s="119">
        <v>1</v>
      </c>
      <c r="M33" s="119"/>
    </row>
    <row r="34" spans="1:13" x14ac:dyDescent="0.3">
      <c r="A34" s="99">
        <v>29</v>
      </c>
      <c r="B34" s="104" t="s">
        <v>236</v>
      </c>
      <c r="C34" s="119">
        <v>2008</v>
      </c>
      <c r="D34" s="118" t="s">
        <v>13</v>
      </c>
      <c r="E34" s="119">
        <v>71.7</v>
      </c>
      <c r="F34" s="119">
        <v>76.099999999999994</v>
      </c>
      <c r="G34" s="119">
        <v>77</v>
      </c>
      <c r="H34" s="119">
        <v>69.599999999999994</v>
      </c>
      <c r="I34" s="119">
        <v>58.7</v>
      </c>
      <c r="J34" s="120">
        <v>65.599999999999994</v>
      </c>
      <c r="K34" s="121">
        <f t="shared" si="0"/>
        <v>418.69999999999993</v>
      </c>
      <c r="L34" s="119">
        <v>3</v>
      </c>
      <c r="M34" s="119"/>
    </row>
    <row r="35" spans="1:13" x14ac:dyDescent="0.3">
      <c r="A35" s="99">
        <v>30</v>
      </c>
      <c r="B35" s="104" t="s">
        <v>237</v>
      </c>
      <c r="C35" s="119">
        <v>2009</v>
      </c>
      <c r="D35" s="118" t="s">
        <v>13</v>
      </c>
      <c r="E35" s="119">
        <v>72.5</v>
      </c>
      <c r="F35" s="119">
        <v>77.8</v>
      </c>
      <c r="G35" s="119">
        <v>64</v>
      </c>
      <c r="H35" s="119">
        <v>75.2</v>
      </c>
      <c r="I35" s="120">
        <v>40.799999999999997</v>
      </c>
      <c r="J35" s="120">
        <v>0</v>
      </c>
      <c r="K35" s="121">
        <f t="shared" si="0"/>
        <v>330.3</v>
      </c>
      <c r="L35" s="119">
        <v>1</v>
      </c>
      <c r="M35" s="119"/>
    </row>
    <row r="36" spans="1:13" x14ac:dyDescent="0.3">
      <c r="A36" s="113">
        <v>31</v>
      </c>
      <c r="B36" s="104" t="s">
        <v>238</v>
      </c>
      <c r="C36" s="119">
        <v>2008</v>
      </c>
      <c r="D36" s="118" t="s">
        <v>13</v>
      </c>
      <c r="E36" s="119">
        <v>38.700000000000003</v>
      </c>
      <c r="F36" s="119">
        <v>32.4</v>
      </c>
      <c r="G36" s="119">
        <v>36.4</v>
      </c>
      <c r="H36" s="119">
        <v>40.700000000000003</v>
      </c>
      <c r="I36" s="120">
        <v>37.200000000000003</v>
      </c>
      <c r="J36" s="120">
        <v>51.3</v>
      </c>
      <c r="K36" s="121">
        <f t="shared" si="0"/>
        <v>236.7</v>
      </c>
      <c r="L36" s="119">
        <v>1</v>
      </c>
      <c r="M36" s="119"/>
    </row>
    <row r="37" spans="1:13" x14ac:dyDescent="0.3">
      <c r="A37" s="2"/>
      <c r="B37" s="90"/>
      <c r="C37" s="91"/>
      <c r="E37" s="91"/>
      <c r="F37" s="91"/>
      <c r="G37" s="91"/>
      <c r="H37" s="91"/>
      <c r="I37" s="131"/>
      <c r="J37" s="131"/>
      <c r="K37" s="132"/>
      <c r="L37" s="91"/>
      <c r="M37" s="91"/>
    </row>
    <row r="38" spans="1:13" s="63" customFormat="1" ht="13.2" x14ac:dyDescent="0.25">
      <c r="B38" s="68" t="s">
        <v>65</v>
      </c>
      <c r="C38" s="68"/>
      <c r="D38" s="68"/>
      <c r="E38" s="68"/>
      <c r="I38" s="68"/>
      <c r="J38" s="68"/>
      <c r="K38" s="68" t="s">
        <v>64</v>
      </c>
      <c r="L38" s="70"/>
    </row>
    <row r="39" spans="1:13" s="63" customFormat="1" ht="10.5" customHeight="1" x14ac:dyDescent="0.25">
      <c r="A39" s="70"/>
      <c r="B39" s="71"/>
      <c r="C39" s="72"/>
      <c r="D39" s="72"/>
      <c r="E39" s="72"/>
      <c r="F39" s="72"/>
      <c r="G39" s="70"/>
      <c r="H39" s="70"/>
      <c r="I39" s="70"/>
      <c r="J39" s="70"/>
      <c r="K39" s="69"/>
      <c r="L39" s="70"/>
    </row>
    <row r="40" spans="1:13" s="63" customFormat="1" ht="13.2" x14ac:dyDescent="0.25">
      <c r="B40" s="72" t="s">
        <v>67</v>
      </c>
      <c r="C40" s="72"/>
      <c r="D40" s="72"/>
      <c r="E40" s="72"/>
      <c r="F40" s="70"/>
      <c r="G40" s="70"/>
      <c r="I40" s="70"/>
      <c r="K40" s="72" t="s">
        <v>66</v>
      </c>
      <c r="L40" s="70"/>
    </row>
    <row r="41" spans="1:13" x14ac:dyDescent="0.3">
      <c r="A41" s="2"/>
      <c r="B41" s="108"/>
      <c r="C41" s="6"/>
      <c r="D41" s="4"/>
      <c r="E41" s="7"/>
      <c r="F41" s="7"/>
      <c r="G41" s="7"/>
      <c r="H41" s="7"/>
      <c r="I41" s="135"/>
      <c r="J41" s="7"/>
      <c r="K41" s="7"/>
      <c r="L41" s="91"/>
      <c r="M41" s="91"/>
    </row>
    <row r="42" spans="1:13" x14ac:dyDescent="0.3">
      <c r="A42" s="2"/>
      <c r="B42" s="108"/>
      <c r="C42" s="6"/>
      <c r="D42" s="4"/>
      <c r="E42" s="7"/>
      <c r="F42" s="7"/>
      <c r="G42" s="7"/>
      <c r="H42" s="7"/>
      <c r="I42" s="135"/>
      <c r="J42" s="7"/>
      <c r="K42" s="7"/>
      <c r="L42" s="91"/>
      <c r="M42" s="91"/>
    </row>
    <row r="43" spans="1:13" x14ac:dyDescent="0.3">
      <c r="A43" s="2"/>
      <c r="B43" s="108"/>
      <c r="C43" s="6"/>
      <c r="D43" s="4"/>
      <c r="E43" s="7"/>
      <c r="F43" s="7"/>
      <c r="G43" s="7"/>
      <c r="H43" s="7"/>
      <c r="I43" s="135"/>
      <c r="J43" s="7"/>
      <c r="K43" s="7"/>
      <c r="L43" s="91"/>
      <c r="M43" s="91"/>
    </row>
    <row r="44" spans="1:13" x14ac:dyDescent="0.3">
      <c r="A44" s="2"/>
      <c r="B44" s="108"/>
      <c r="C44" s="6"/>
      <c r="D44" s="4"/>
      <c r="E44" s="7"/>
      <c r="F44" s="7"/>
      <c r="G44" s="7"/>
      <c r="H44" s="7"/>
      <c r="I44" s="135"/>
      <c r="J44" s="7"/>
      <c r="K44" s="7"/>
      <c r="L44" s="91"/>
      <c r="M44" s="91"/>
    </row>
    <row r="45" spans="1:13" x14ac:dyDescent="0.3">
      <c r="B45" s="108"/>
      <c r="C45" s="6"/>
    </row>
    <row r="46" spans="1:13" x14ac:dyDescent="0.3">
      <c r="B46" s="108"/>
    </row>
    <row r="47" spans="1:13" x14ac:dyDescent="0.3">
      <c r="B47" s="108"/>
    </row>
    <row r="48" spans="1:13" x14ac:dyDescent="0.3">
      <c r="B48" s="108"/>
    </row>
  </sheetData>
  <mergeCells count="1">
    <mergeCell ref="B3:M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35C6C-DED4-4FB6-8FC5-988FF514DC62}">
  <dimension ref="A1:P68"/>
  <sheetViews>
    <sheetView topLeftCell="A44" workbookViewId="0">
      <selection activeCell="O71" sqref="O71"/>
    </sheetView>
  </sheetViews>
  <sheetFormatPr defaultRowHeight="13.2" x14ac:dyDescent="0.25"/>
  <cols>
    <col min="1" max="1" width="8.88671875" style="146"/>
    <col min="2" max="2" width="24.109375" style="146" customWidth="1"/>
    <col min="3" max="3" width="18.109375" style="146" hidden="1" customWidth="1"/>
    <col min="4" max="13" width="8.88671875" style="146"/>
    <col min="14" max="14" width="10.88671875" style="146" customWidth="1"/>
    <col min="15" max="15" width="12.77734375" style="146" customWidth="1"/>
    <col min="16" max="16" width="7.21875" style="148" customWidth="1"/>
    <col min="17" max="257" width="8.88671875" style="146"/>
    <col min="258" max="258" width="41.6640625" style="146" customWidth="1"/>
    <col min="259" max="259" width="22" style="146" customWidth="1"/>
    <col min="260" max="269" width="8.88671875" style="146"/>
    <col min="270" max="270" width="10.88671875" style="146" customWidth="1"/>
    <col min="271" max="271" width="12.77734375" style="146" customWidth="1"/>
    <col min="272" max="513" width="8.88671875" style="146"/>
    <col min="514" max="514" width="41.6640625" style="146" customWidth="1"/>
    <col min="515" max="515" width="22" style="146" customWidth="1"/>
    <col min="516" max="525" width="8.88671875" style="146"/>
    <col min="526" max="526" width="10.88671875" style="146" customWidth="1"/>
    <col min="527" max="527" width="12.77734375" style="146" customWidth="1"/>
    <col min="528" max="769" width="8.88671875" style="146"/>
    <col min="770" max="770" width="41.6640625" style="146" customWidth="1"/>
    <col min="771" max="771" width="22" style="146" customWidth="1"/>
    <col min="772" max="781" width="8.88671875" style="146"/>
    <col min="782" max="782" width="10.88671875" style="146" customWidth="1"/>
    <col min="783" max="783" width="12.77734375" style="146" customWidth="1"/>
    <col min="784" max="1025" width="8.88671875" style="146"/>
    <col min="1026" max="1026" width="41.6640625" style="146" customWidth="1"/>
    <col min="1027" max="1027" width="22" style="146" customWidth="1"/>
    <col min="1028" max="1037" width="8.88671875" style="146"/>
    <col min="1038" max="1038" width="10.88671875" style="146" customWidth="1"/>
    <col min="1039" max="1039" width="12.77734375" style="146" customWidth="1"/>
    <col min="1040" max="1281" width="8.88671875" style="146"/>
    <col min="1282" max="1282" width="41.6640625" style="146" customWidth="1"/>
    <col min="1283" max="1283" width="22" style="146" customWidth="1"/>
    <col min="1284" max="1293" width="8.88671875" style="146"/>
    <col min="1294" max="1294" width="10.88671875" style="146" customWidth="1"/>
    <col min="1295" max="1295" width="12.77734375" style="146" customWidth="1"/>
    <col min="1296" max="1537" width="8.88671875" style="146"/>
    <col min="1538" max="1538" width="41.6640625" style="146" customWidth="1"/>
    <col min="1539" max="1539" width="22" style="146" customWidth="1"/>
    <col min="1540" max="1549" width="8.88671875" style="146"/>
    <col min="1550" max="1550" width="10.88671875" style="146" customWidth="1"/>
    <col min="1551" max="1551" width="12.77734375" style="146" customWidth="1"/>
    <col min="1552" max="1793" width="8.88671875" style="146"/>
    <col min="1794" max="1794" width="41.6640625" style="146" customWidth="1"/>
    <col min="1795" max="1795" width="22" style="146" customWidth="1"/>
    <col min="1796" max="1805" width="8.88671875" style="146"/>
    <col min="1806" max="1806" width="10.88671875" style="146" customWidth="1"/>
    <col min="1807" max="1807" width="12.77734375" style="146" customWidth="1"/>
    <col min="1808" max="2049" width="8.88671875" style="146"/>
    <col min="2050" max="2050" width="41.6640625" style="146" customWidth="1"/>
    <col min="2051" max="2051" width="22" style="146" customWidth="1"/>
    <col min="2052" max="2061" width="8.88671875" style="146"/>
    <col min="2062" max="2062" width="10.88671875" style="146" customWidth="1"/>
    <col min="2063" max="2063" width="12.77734375" style="146" customWidth="1"/>
    <col min="2064" max="2305" width="8.88671875" style="146"/>
    <col min="2306" max="2306" width="41.6640625" style="146" customWidth="1"/>
    <col min="2307" max="2307" width="22" style="146" customWidth="1"/>
    <col min="2308" max="2317" width="8.88671875" style="146"/>
    <col min="2318" max="2318" width="10.88671875" style="146" customWidth="1"/>
    <col min="2319" max="2319" width="12.77734375" style="146" customWidth="1"/>
    <col min="2320" max="2561" width="8.88671875" style="146"/>
    <col min="2562" max="2562" width="41.6640625" style="146" customWidth="1"/>
    <col min="2563" max="2563" width="22" style="146" customWidth="1"/>
    <col min="2564" max="2573" width="8.88671875" style="146"/>
    <col min="2574" max="2574" width="10.88671875" style="146" customWidth="1"/>
    <col min="2575" max="2575" width="12.77734375" style="146" customWidth="1"/>
    <col min="2576" max="2817" width="8.88671875" style="146"/>
    <col min="2818" max="2818" width="41.6640625" style="146" customWidth="1"/>
    <col min="2819" max="2819" width="22" style="146" customWidth="1"/>
    <col min="2820" max="2829" width="8.88671875" style="146"/>
    <col min="2830" max="2830" width="10.88671875" style="146" customWidth="1"/>
    <col min="2831" max="2831" width="12.77734375" style="146" customWidth="1"/>
    <col min="2832" max="3073" width="8.88671875" style="146"/>
    <col min="3074" max="3074" width="41.6640625" style="146" customWidth="1"/>
    <col min="3075" max="3075" width="22" style="146" customWidth="1"/>
    <col min="3076" max="3085" width="8.88671875" style="146"/>
    <col min="3086" max="3086" width="10.88671875" style="146" customWidth="1"/>
    <col min="3087" max="3087" width="12.77734375" style="146" customWidth="1"/>
    <col min="3088" max="3329" width="8.88671875" style="146"/>
    <col min="3330" max="3330" width="41.6640625" style="146" customWidth="1"/>
    <col min="3331" max="3331" width="22" style="146" customWidth="1"/>
    <col min="3332" max="3341" width="8.88671875" style="146"/>
    <col min="3342" max="3342" width="10.88671875" style="146" customWidth="1"/>
    <col min="3343" max="3343" width="12.77734375" style="146" customWidth="1"/>
    <col min="3344" max="3585" width="8.88671875" style="146"/>
    <col min="3586" max="3586" width="41.6640625" style="146" customWidth="1"/>
    <col min="3587" max="3587" width="22" style="146" customWidth="1"/>
    <col min="3588" max="3597" width="8.88671875" style="146"/>
    <col min="3598" max="3598" width="10.88671875" style="146" customWidth="1"/>
    <col min="3599" max="3599" width="12.77734375" style="146" customWidth="1"/>
    <col min="3600" max="3841" width="8.88671875" style="146"/>
    <col min="3842" max="3842" width="41.6640625" style="146" customWidth="1"/>
    <col min="3843" max="3843" width="22" style="146" customWidth="1"/>
    <col min="3844" max="3853" width="8.88671875" style="146"/>
    <col min="3854" max="3854" width="10.88671875" style="146" customWidth="1"/>
    <col min="3855" max="3855" width="12.77734375" style="146" customWidth="1"/>
    <col min="3856" max="4097" width="8.88671875" style="146"/>
    <col min="4098" max="4098" width="41.6640625" style="146" customWidth="1"/>
    <col min="4099" max="4099" width="22" style="146" customWidth="1"/>
    <col min="4100" max="4109" width="8.88671875" style="146"/>
    <col min="4110" max="4110" width="10.88671875" style="146" customWidth="1"/>
    <col min="4111" max="4111" width="12.77734375" style="146" customWidth="1"/>
    <col min="4112" max="4353" width="8.88671875" style="146"/>
    <col min="4354" max="4354" width="41.6640625" style="146" customWidth="1"/>
    <col min="4355" max="4355" width="22" style="146" customWidth="1"/>
    <col min="4356" max="4365" width="8.88671875" style="146"/>
    <col min="4366" max="4366" width="10.88671875" style="146" customWidth="1"/>
    <col min="4367" max="4367" width="12.77734375" style="146" customWidth="1"/>
    <col min="4368" max="4609" width="8.88671875" style="146"/>
    <col min="4610" max="4610" width="41.6640625" style="146" customWidth="1"/>
    <col min="4611" max="4611" width="22" style="146" customWidth="1"/>
    <col min="4612" max="4621" width="8.88671875" style="146"/>
    <col min="4622" max="4622" width="10.88671875" style="146" customWidth="1"/>
    <col min="4623" max="4623" width="12.77734375" style="146" customWidth="1"/>
    <col min="4624" max="4865" width="8.88671875" style="146"/>
    <col min="4866" max="4866" width="41.6640625" style="146" customWidth="1"/>
    <col min="4867" max="4867" width="22" style="146" customWidth="1"/>
    <col min="4868" max="4877" width="8.88671875" style="146"/>
    <col min="4878" max="4878" width="10.88671875" style="146" customWidth="1"/>
    <col min="4879" max="4879" width="12.77734375" style="146" customWidth="1"/>
    <col min="4880" max="5121" width="8.88671875" style="146"/>
    <col min="5122" max="5122" width="41.6640625" style="146" customWidth="1"/>
    <col min="5123" max="5123" width="22" style="146" customWidth="1"/>
    <col min="5124" max="5133" width="8.88671875" style="146"/>
    <col min="5134" max="5134" width="10.88671875" style="146" customWidth="1"/>
    <col min="5135" max="5135" width="12.77734375" style="146" customWidth="1"/>
    <col min="5136" max="5377" width="8.88671875" style="146"/>
    <col min="5378" max="5378" width="41.6640625" style="146" customWidth="1"/>
    <col min="5379" max="5379" width="22" style="146" customWidth="1"/>
    <col min="5380" max="5389" width="8.88671875" style="146"/>
    <col min="5390" max="5390" width="10.88671875" style="146" customWidth="1"/>
    <col min="5391" max="5391" width="12.77734375" style="146" customWidth="1"/>
    <col min="5392" max="5633" width="8.88671875" style="146"/>
    <col min="5634" max="5634" width="41.6640625" style="146" customWidth="1"/>
    <col min="5635" max="5635" width="22" style="146" customWidth="1"/>
    <col min="5636" max="5645" width="8.88671875" style="146"/>
    <col min="5646" max="5646" width="10.88671875" style="146" customWidth="1"/>
    <col min="5647" max="5647" width="12.77734375" style="146" customWidth="1"/>
    <col min="5648" max="5889" width="8.88671875" style="146"/>
    <col min="5890" max="5890" width="41.6640625" style="146" customWidth="1"/>
    <col min="5891" max="5891" width="22" style="146" customWidth="1"/>
    <col min="5892" max="5901" width="8.88671875" style="146"/>
    <col min="5902" max="5902" width="10.88671875" style="146" customWidth="1"/>
    <col min="5903" max="5903" width="12.77734375" style="146" customWidth="1"/>
    <col min="5904" max="6145" width="8.88671875" style="146"/>
    <col min="6146" max="6146" width="41.6640625" style="146" customWidth="1"/>
    <col min="6147" max="6147" width="22" style="146" customWidth="1"/>
    <col min="6148" max="6157" width="8.88671875" style="146"/>
    <col min="6158" max="6158" width="10.88671875" style="146" customWidth="1"/>
    <col min="6159" max="6159" width="12.77734375" style="146" customWidth="1"/>
    <col min="6160" max="6401" width="8.88671875" style="146"/>
    <col min="6402" max="6402" width="41.6640625" style="146" customWidth="1"/>
    <col min="6403" max="6403" width="22" style="146" customWidth="1"/>
    <col min="6404" max="6413" width="8.88671875" style="146"/>
    <col min="6414" max="6414" width="10.88671875" style="146" customWidth="1"/>
    <col min="6415" max="6415" width="12.77734375" style="146" customWidth="1"/>
    <col min="6416" max="6657" width="8.88671875" style="146"/>
    <col min="6658" max="6658" width="41.6640625" style="146" customWidth="1"/>
    <col min="6659" max="6659" width="22" style="146" customWidth="1"/>
    <col min="6660" max="6669" width="8.88671875" style="146"/>
    <col min="6670" max="6670" width="10.88671875" style="146" customWidth="1"/>
    <col min="6671" max="6671" width="12.77734375" style="146" customWidth="1"/>
    <col min="6672" max="6913" width="8.88671875" style="146"/>
    <col min="6914" max="6914" width="41.6640625" style="146" customWidth="1"/>
    <col min="6915" max="6915" width="22" style="146" customWidth="1"/>
    <col min="6916" max="6925" width="8.88671875" style="146"/>
    <col min="6926" max="6926" width="10.88671875" style="146" customWidth="1"/>
    <col min="6927" max="6927" width="12.77734375" style="146" customWidth="1"/>
    <col min="6928" max="7169" width="8.88671875" style="146"/>
    <col min="7170" max="7170" width="41.6640625" style="146" customWidth="1"/>
    <col min="7171" max="7171" width="22" style="146" customWidth="1"/>
    <col min="7172" max="7181" width="8.88671875" style="146"/>
    <col min="7182" max="7182" width="10.88671875" style="146" customWidth="1"/>
    <col min="7183" max="7183" width="12.77734375" style="146" customWidth="1"/>
    <col min="7184" max="7425" width="8.88671875" style="146"/>
    <col min="7426" max="7426" width="41.6640625" style="146" customWidth="1"/>
    <col min="7427" max="7427" width="22" style="146" customWidth="1"/>
    <col min="7428" max="7437" width="8.88671875" style="146"/>
    <col min="7438" max="7438" width="10.88671875" style="146" customWidth="1"/>
    <col min="7439" max="7439" width="12.77734375" style="146" customWidth="1"/>
    <col min="7440" max="7681" width="8.88671875" style="146"/>
    <col min="7682" max="7682" width="41.6640625" style="146" customWidth="1"/>
    <col min="7683" max="7683" width="22" style="146" customWidth="1"/>
    <col min="7684" max="7693" width="8.88671875" style="146"/>
    <col min="7694" max="7694" width="10.88671875" style="146" customWidth="1"/>
    <col min="7695" max="7695" width="12.77734375" style="146" customWidth="1"/>
    <col min="7696" max="7937" width="8.88671875" style="146"/>
    <col min="7938" max="7938" width="41.6640625" style="146" customWidth="1"/>
    <col min="7939" max="7939" width="22" style="146" customWidth="1"/>
    <col min="7940" max="7949" width="8.88671875" style="146"/>
    <col min="7950" max="7950" width="10.88671875" style="146" customWidth="1"/>
    <col min="7951" max="7951" width="12.77734375" style="146" customWidth="1"/>
    <col min="7952" max="8193" width="8.88671875" style="146"/>
    <col min="8194" max="8194" width="41.6640625" style="146" customWidth="1"/>
    <col min="8195" max="8195" width="22" style="146" customWidth="1"/>
    <col min="8196" max="8205" width="8.88671875" style="146"/>
    <col min="8206" max="8206" width="10.88671875" style="146" customWidth="1"/>
    <col min="8207" max="8207" width="12.77734375" style="146" customWidth="1"/>
    <col min="8208" max="8449" width="8.88671875" style="146"/>
    <col min="8450" max="8450" width="41.6640625" style="146" customWidth="1"/>
    <col min="8451" max="8451" width="22" style="146" customWidth="1"/>
    <col min="8452" max="8461" width="8.88671875" style="146"/>
    <col min="8462" max="8462" width="10.88671875" style="146" customWidth="1"/>
    <col min="8463" max="8463" width="12.77734375" style="146" customWidth="1"/>
    <col min="8464" max="8705" width="8.88671875" style="146"/>
    <col min="8706" max="8706" width="41.6640625" style="146" customWidth="1"/>
    <col min="8707" max="8707" width="22" style="146" customWidth="1"/>
    <col min="8708" max="8717" width="8.88671875" style="146"/>
    <col min="8718" max="8718" width="10.88671875" style="146" customWidth="1"/>
    <col min="8719" max="8719" width="12.77734375" style="146" customWidth="1"/>
    <col min="8720" max="8961" width="8.88671875" style="146"/>
    <col min="8962" max="8962" width="41.6640625" style="146" customWidth="1"/>
    <col min="8963" max="8963" width="22" style="146" customWidth="1"/>
    <col min="8964" max="8973" width="8.88671875" style="146"/>
    <col min="8974" max="8974" width="10.88671875" style="146" customWidth="1"/>
    <col min="8975" max="8975" width="12.77734375" style="146" customWidth="1"/>
    <col min="8976" max="9217" width="8.88671875" style="146"/>
    <col min="9218" max="9218" width="41.6640625" style="146" customWidth="1"/>
    <col min="9219" max="9219" width="22" style="146" customWidth="1"/>
    <col min="9220" max="9229" width="8.88671875" style="146"/>
    <col min="9230" max="9230" width="10.88671875" style="146" customWidth="1"/>
    <col min="9231" max="9231" width="12.77734375" style="146" customWidth="1"/>
    <col min="9232" max="9473" width="8.88671875" style="146"/>
    <col min="9474" max="9474" width="41.6640625" style="146" customWidth="1"/>
    <col min="9475" max="9475" width="22" style="146" customWidth="1"/>
    <col min="9476" max="9485" width="8.88671875" style="146"/>
    <col min="9486" max="9486" width="10.88671875" style="146" customWidth="1"/>
    <col min="9487" max="9487" width="12.77734375" style="146" customWidth="1"/>
    <col min="9488" max="9729" width="8.88671875" style="146"/>
    <col min="9730" max="9730" width="41.6640625" style="146" customWidth="1"/>
    <col min="9731" max="9731" width="22" style="146" customWidth="1"/>
    <col min="9732" max="9741" width="8.88671875" style="146"/>
    <col min="9742" max="9742" width="10.88671875" style="146" customWidth="1"/>
    <col min="9743" max="9743" width="12.77734375" style="146" customWidth="1"/>
    <col min="9744" max="9985" width="8.88671875" style="146"/>
    <col min="9986" max="9986" width="41.6640625" style="146" customWidth="1"/>
    <col min="9987" max="9987" width="22" style="146" customWidth="1"/>
    <col min="9988" max="9997" width="8.88671875" style="146"/>
    <col min="9998" max="9998" width="10.88671875" style="146" customWidth="1"/>
    <col min="9999" max="9999" width="12.77734375" style="146" customWidth="1"/>
    <col min="10000" max="10241" width="8.88671875" style="146"/>
    <col min="10242" max="10242" width="41.6640625" style="146" customWidth="1"/>
    <col min="10243" max="10243" width="22" style="146" customWidth="1"/>
    <col min="10244" max="10253" width="8.88671875" style="146"/>
    <col min="10254" max="10254" width="10.88671875" style="146" customWidth="1"/>
    <col min="10255" max="10255" width="12.77734375" style="146" customWidth="1"/>
    <col min="10256" max="10497" width="8.88671875" style="146"/>
    <col min="10498" max="10498" width="41.6640625" style="146" customWidth="1"/>
    <col min="10499" max="10499" width="22" style="146" customWidth="1"/>
    <col min="10500" max="10509" width="8.88671875" style="146"/>
    <col min="10510" max="10510" width="10.88671875" style="146" customWidth="1"/>
    <col min="10511" max="10511" width="12.77734375" style="146" customWidth="1"/>
    <col min="10512" max="10753" width="8.88671875" style="146"/>
    <col min="10754" max="10754" width="41.6640625" style="146" customWidth="1"/>
    <col min="10755" max="10755" width="22" style="146" customWidth="1"/>
    <col min="10756" max="10765" width="8.88671875" style="146"/>
    <col min="10766" max="10766" width="10.88671875" style="146" customWidth="1"/>
    <col min="10767" max="10767" width="12.77734375" style="146" customWidth="1"/>
    <col min="10768" max="11009" width="8.88671875" style="146"/>
    <col min="11010" max="11010" width="41.6640625" style="146" customWidth="1"/>
    <col min="11011" max="11011" width="22" style="146" customWidth="1"/>
    <col min="11012" max="11021" width="8.88671875" style="146"/>
    <col min="11022" max="11022" width="10.88671875" style="146" customWidth="1"/>
    <col min="11023" max="11023" width="12.77734375" style="146" customWidth="1"/>
    <col min="11024" max="11265" width="8.88671875" style="146"/>
    <col min="11266" max="11266" width="41.6640625" style="146" customWidth="1"/>
    <col min="11267" max="11267" width="22" style="146" customWidth="1"/>
    <col min="11268" max="11277" width="8.88671875" style="146"/>
    <col min="11278" max="11278" width="10.88671875" style="146" customWidth="1"/>
    <col min="11279" max="11279" width="12.77734375" style="146" customWidth="1"/>
    <col min="11280" max="11521" width="8.88671875" style="146"/>
    <col min="11522" max="11522" width="41.6640625" style="146" customWidth="1"/>
    <col min="11523" max="11523" width="22" style="146" customWidth="1"/>
    <col min="11524" max="11533" width="8.88671875" style="146"/>
    <col min="11534" max="11534" width="10.88671875" style="146" customWidth="1"/>
    <col min="11535" max="11535" width="12.77734375" style="146" customWidth="1"/>
    <col min="11536" max="11777" width="8.88671875" style="146"/>
    <col min="11778" max="11778" width="41.6640625" style="146" customWidth="1"/>
    <col min="11779" max="11779" width="22" style="146" customWidth="1"/>
    <col min="11780" max="11789" width="8.88671875" style="146"/>
    <col min="11790" max="11790" width="10.88671875" style="146" customWidth="1"/>
    <col min="11791" max="11791" width="12.77734375" style="146" customWidth="1"/>
    <col min="11792" max="12033" width="8.88671875" style="146"/>
    <col min="12034" max="12034" width="41.6640625" style="146" customWidth="1"/>
    <col min="12035" max="12035" width="22" style="146" customWidth="1"/>
    <col min="12036" max="12045" width="8.88671875" style="146"/>
    <col min="12046" max="12046" width="10.88671875" style="146" customWidth="1"/>
    <col min="12047" max="12047" width="12.77734375" style="146" customWidth="1"/>
    <col min="12048" max="12289" width="8.88671875" style="146"/>
    <col min="12290" max="12290" width="41.6640625" style="146" customWidth="1"/>
    <col min="12291" max="12291" width="22" style="146" customWidth="1"/>
    <col min="12292" max="12301" width="8.88671875" style="146"/>
    <col min="12302" max="12302" width="10.88671875" style="146" customWidth="1"/>
    <col min="12303" max="12303" width="12.77734375" style="146" customWidth="1"/>
    <col min="12304" max="12545" width="8.88671875" style="146"/>
    <col min="12546" max="12546" width="41.6640625" style="146" customWidth="1"/>
    <col min="12547" max="12547" width="22" style="146" customWidth="1"/>
    <col min="12548" max="12557" width="8.88671875" style="146"/>
    <col min="12558" max="12558" width="10.88671875" style="146" customWidth="1"/>
    <col min="12559" max="12559" width="12.77734375" style="146" customWidth="1"/>
    <col min="12560" max="12801" width="8.88671875" style="146"/>
    <col min="12802" max="12802" width="41.6640625" style="146" customWidth="1"/>
    <col min="12803" max="12803" width="22" style="146" customWidth="1"/>
    <col min="12804" max="12813" width="8.88671875" style="146"/>
    <col min="12814" max="12814" width="10.88671875" style="146" customWidth="1"/>
    <col min="12815" max="12815" width="12.77734375" style="146" customWidth="1"/>
    <col min="12816" max="13057" width="8.88671875" style="146"/>
    <col min="13058" max="13058" width="41.6640625" style="146" customWidth="1"/>
    <col min="13059" max="13059" width="22" style="146" customWidth="1"/>
    <col min="13060" max="13069" width="8.88671875" style="146"/>
    <col min="13070" max="13070" width="10.88671875" style="146" customWidth="1"/>
    <col min="13071" max="13071" width="12.77734375" style="146" customWidth="1"/>
    <col min="13072" max="13313" width="8.88671875" style="146"/>
    <col min="13314" max="13314" width="41.6640625" style="146" customWidth="1"/>
    <col min="13315" max="13315" width="22" style="146" customWidth="1"/>
    <col min="13316" max="13325" width="8.88671875" style="146"/>
    <col min="13326" max="13326" width="10.88671875" style="146" customWidth="1"/>
    <col min="13327" max="13327" width="12.77734375" style="146" customWidth="1"/>
    <col min="13328" max="13569" width="8.88671875" style="146"/>
    <col min="13570" max="13570" width="41.6640625" style="146" customWidth="1"/>
    <col min="13571" max="13571" width="22" style="146" customWidth="1"/>
    <col min="13572" max="13581" width="8.88671875" style="146"/>
    <col min="13582" max="13582" width="10.88671875" style="146" customWidth="1"/>
    <col min="13583" max="13583" width="12.77734375" style="146" customWidth="1"/>
    <col min="13584" max="13825" width="8.88671875" style="146"/>
    <col min="13826" max="13826" width="41.6640625" style="146" customWidth="1"/>
    <col min="13827" max="13827" width="22" style="146" customWidth="1"/>
    <col min="13828" max="13837" width="8.88671875" style="146"/>
    <col min="13838" max="13838" width="10.88671875" style="146" customWidth="1"/>
    <col min="13839" max="13839" width="12.77734375" style="146" customWidth="1"/>
    <col min="13840" max="14081" width="8.88671875" style="146"/>
    <col min="14082" max="14082" width="41.6640625" style="146" customWidth="1"/>
    <col min="14083" max="14083" width="22" style="146" customWidth="1"/>
    <col min="14084" max="14093" width="8.88671875" style="146"/>
    <col min="14094" max="14094" width="10.88671875" style="146" customWidth="1"/>
    <col min="14095" max="14095" width="12.77734375" style="146" customWidth="1"/>
    <col min="14096" max="14337" width="8.88671875" style="146"/>
    <col min="14338" max="14338" width="41.6640625" style="146" customWidth="1"/>
    <col min="14339" max="14339" width="22" style="146" customWidth="1"/>
    <col min="14340" max="14349" width="8.88671875" style="146"/>
    <col min="14350" max="14350" width="10.88671875" style="146" customWidth="1"/>
    <col min="14351" max="14351" width="12.77734375" style="146" customWidth="1"/>
    <col min="14352" max="14593" width="8.88671875" style="146"/>
    <col min="14594" max="14594" width="41.6640625" style="146" customWidth="1"/>
    <col min="14595" max="14595" width="22" style="146" customWidth="1"/>
    <col min="14596" max="14605" width="8.88671875" style="146"/>
    <col min="14606" max="14606" width="10.88671875" style="146" customWidth="1"/>
    <col min="14607" max="14607" width="12.77734375" style="146" customWidth="1"/>
    <col min="14608" max="14849" width="8.88671875" style="146"/>
    <col min="14850" max="14850" width="41.6640625" style="146" customWidth="1"/>
    <col min="14851" max="14851" width="22" style="146" customWidth="1"/>
    <col min="14852" max="14861" width="8.88671875" style="146"/>
    <col min="14862" max="14862" width="10.88671875" style="146" customWidth="1"/>
    <col min="14863" max="14863" width="12.77734375" style="146" customWidth="1"/>
    <col min="14864" max="15105" width="8.88671875" style="146"/>
    <col min="15106" max="15106" width="41.6640625" style="146" customWidth="1"/>
    <col min="15107" max="15107" width="22" style="146" customWidth="1"/>
    <col min="15108" max="15117" width="8.88671875" style="146"/>
    <col min="15118" max="15118" width="10.88671875" style="146" customWidth="1"/>
    <col min="15119" max="15119" width="12.77734375" style="146" customWidth="1"/>
    <col min="15120" max="15361" width="8.88671875" style="146"/>
    <col min="15362" max="15362" width="41.6640625" style="146" customWidth="1"/>
    <col min="15363" max="15363" width="22" style="146" customWidth="1"/>
    <col min="15364" max="15373" width="8.88671875" style="146"/>
    <col min="15374" max="15374" width="10.88671875" style="146" customWidth="1"/>
    <col min="15375" max="15375" width="12.77734375" style="146" customWidth="1"/>
    <col min="15376" max="15617" width="8.88671875" style="146"/>
    <col min="15618" max="15618" width="41.6640625" style="146" customWidth="1"/>
    <col min="15619" max="15619" width="22" style="146" customWidth="1"/>
    <col min="15620" max="15629" width="8.88671875" style="146"/>
    <col min="15630" max="15630" width="10.88671875" style="146" customWidth="1"/>
    <col min="15631" max="15631" width="12.77734375" style="146" customWidth="1"/>
    <col min="15632" max="15873" width="8.88671875" style="146"/>
    <col min="15874" max="15874" width="41.6640625" style="146" customWidth="1"/>
    <col min="15875" max="15875" width="22" style="146" customWidth="1"/>
    <col min="15876" max="15885" width="8.88671875" style="146"/>
    <col min="15886" max="15886" width="10.88671875" style="146" customWidth="1"/>
    <col min="15887" max="15887" width="12.77734375" style="146" customWidth="1"/>
    <col min="15888" max="16129" width="8.88671875" style="146"/>
    <col min="16130" max="16130" width="41.6640625" style="146" customWidth="1"/>
    <col min="16131" max="16131" width="22" style="146" customWidth="1"/>
    <col min="16132" max="16141" width="8.88671875" style="146"/>
    <col min="16142" max="16142" width="10.88671875" style="146" customWidth="1"/>
    <col min="16143" max="16143" width="12.77734375" style="146" customWidth="1"/>
    <col min="16144" max="16384" width="8.88671875" style="146"/>
  </cols>
  <sheetData>
    <row r="1" spans="1:15" ht="29.25" customHeight="1" x14ac:dyDescent="0.25">
      <c r="D1" s="147" t="str">
        <f>TRIM([3]Finals!$G$1)</f>
        <v>ARVĪDA MANFELDA XV PIEMIŅAS SACENSĪBAS</v>
      </c>
    </row>
    <row r="2" spans="1:15" ht="23.25" customHeight="1" x14ac:dyDescent="0.25">
      <c r="D2" s="218" t="s">
        <v>296</v>
      </c>
    </row>
    <row r="3" spans="1:15" ht="21" x14ac:dyDescent="0.4">
      <c r="A3" s="149"/>
      <c r="B3" s="150" t="str">
        <f>[3]Finals!G4</f>
        <v xml:space="preserve">       FINĀLS PP-60</v>
      </c>
      <c r="F3" s="151" t="s">
        <v>270</v>
      </c>
    </row>
    <row r="4" spans="1:15" ht="28.8" x14ac:dyDescent="0.3">
      <c r="A4" s="152" t="s">
        <v>271</v>
      </c>
      <c r="B4" s="153" t="s">
        <v>149</v>
      </c>
      <c r="C4" s="153" t="s">
        <v>3</v>
      </c>
      <c r="D4" s="203"/>
      <c r="E4" s="233" t="s">
        <v>272</v>
      </c>
      <c r="F4" s="234"/>
      <c r="G4" s="233" t="s">
        <v>273</v>
      </c>
      <c r="H4" s="234"/>
      <c r="I4" s="234"/>
      <c r="J4" s="234"/>
      <c r="K4" s="234"/>
      <c r="L4" s="234"/>
      <c r="M4" s="235"/>
      <c r="N4" s="154" t="s">
        <v>0</v>
      </c>
      <c r="O4" s="155" t="s">
        <v>274</v>
      </c>
    </row>
    <row r="5" spans="1:15" ht="18" customHeight="1" x14ac:dyDescent="0.3">
      <c r="A5" s="236" t="s">
        <v>275</v>
      </c>
      <c r="B5" s="239" t="str">
        <f>[3]Finals!G8</f>
        <v>Anatolijs GRIŠKJĀNS</v>
      </c>
      <c r="C5" s="242" t="s">
        <v>183</v>
      </c>
      <c r="D5" s="156"/>
      <c r="E5" s="157">
        <f>SUM(E6:E11)</f>
        <v>43.1</v>
      </c>
      <c r="F5" s="157">
        <f>SUM(F6:F11)+E5</f>
        <v>89</v>
      </c>
      <c r="G5" s="157">
        <f t="shared" ref="G5:M5" si="0">SUM(G6:G11)+F5</f>
        <v>108.1</v>
      </c>
      <c r="H5" s="157">
        <f t="shared" si="0"/>
        <v>126.8</v>
      </c>
      <c r="I5" s="157">
        <f t="shared" si="0"/>
        <v>145.19999999999999</v>
      </c>
      <c r="J5" s="157">
        <f t="shared" si="0"/>
        <v>162.19999999999999</v>
      </c>
      <c r="K5" s="157">
        <f t="shared" si="0"/>
        <v>162.19999999999999</v>
      </c>
      <c r="L5" s="157">
        <f t="shared" si="0"/>
        <v>162.19999999999999</v>
      </c>
      <c r="M5" s="158">
        <f t="shared" si="0"/>
        <v>162.19999999999999</v>
      </c>
      <c r="N5" s="248">
        <f>RANK(M5,($M$5,$M$13,$M$21,$M$29,$M$37,$M$45,$M$53,$M$61),0)</f>
        <v>5</v>
      </c>
      <c r="O5" s="245">
        <f>MAX($M$5,$M$13,$M$21,$M$29,$M$37,$M$45,$M$53,$M$61)-M5</f>
        <v>71.200000000000017</v>
      </c>
    </row>
    <row r="6" spans="1:15" x14ac:dyDescent="0.25">
      <c r="A6" s="237"/>
      <c r="B6" s="240"/>
      <c r="C6" s="243"/>
      <c r="D6" s="159" t="s">
        <v>276</v>
      </c>
      <c r="E6" s="160">
        <f>[3]Finals!H8</f>
        <v>8.9</v>
      </c>
      <c r="F6" s="160">
        <f>[3]Finals!N8</f>
        <v>9</v>
      </c>
      <c r="G6" s="160">
        <f>[3]Finals!T8</f>
        <v>9.9</v>
      </c>
      <c r="H6" s="160">
        <f>[3]Finals!W8</f>
        <v>10.1</v>
      </c>
      <c r="I6" s="160">
        <f>[3]Finals!Z8</f>
        <v>8.4</v>
      </c>
      <c r="J6" s="160">
        <f>[3]Finals!AC8</f>
        <v>8.1999999999999993</v>
      </c>
      <c r="K6" s="160">
        <f>[3]Finals!AF8</f>
        <v>0</v>
      </c>
      <c r="L6" s="160">
        <f>[3]Finals!AI8</f>
        <v>0</v>
      </c>
      <c r="M6" s="160">
        <f>[3]Finals!AL8</f>
        <v>0</v>
      </c>
      <c r="N6" s="249"/>
      <c r="O6" s="246"/>
    </row>
    <row r="7" spans="1:15" x14ac:dyDescent="0.25">
      <c r="A7" s="237"/>
      <c r="B7" s="240"/>
      <c r="C7" s="243"/>
      <c r="D7" s="159" t="s">
        <v>277</v>
      </c>
      <c r="E7" s="160">
        <f>[3]Finals!I8</f>
        <v>8.1</v>
      </c>
      <c r="F7" s="160">
        <f>[3]Finals!O8</f>
        <v>9.6999999999999993</v>
      </c>
      <c r="G7" s="160">
        <f>[3]Finals!U8</f>
        <v>9.1999999999999993</v>
      </c>
      <c r="H7" s="160">
        <f>[3]Finals!X8</f>
        <v>8.6</v>
      </c>
      <c r="I7" s="160">
        <f>[3]Finals!AA8</f>
        <v>10</v>
      </c>
      <c r="J7" s="160">
        <f>[3]Finals!AD8</f>
        <v>8.8000000000000007</v>
      </c>
      <c r="K7" s="160">
        <f>[3]Finals!AG8</f>
        <v>0</v>
      </c>
      <c r="L7" s="160">
        <f>[3]Finals!AJ8</f>
        <v>0</v>
      </c>
      <c r="M7" s="160">
        <f>[3]Finals!AM8</f>
        <v>0</v>
      </c>
      <c r="N7" s="249"/>
      <c r="O7" s="246"/>
    </row>
    <row r="8" spans="1:15" x14ac:dyDescent="0.25">
      <c r="A8" s="237"/>
      <c r="B8" s="240"/>
      <c r="C8" s="243"/>
      <c r="D8" s="159" t="s">
        <v>278</v>
      </c>
      <c r="E8" s="160">
        <f>[3]Finals!J8</f>
        <v>7.2</v>
      </c>
      <c r="F8" s="160">
        <f>[3]Finals!P8</f>
        <v>10</v>
      </c>
      <c r="G8" s="160"/>
      <c r="H8" s="160"/>
      <c r="I8" s="160"/>
      <c r="J8" s="160"/>
      <c r="K8" s="160"/>
      <c r="L8" s="160"/>
      <c r="M8" s="160"/>
      <c r="N8" s="249"/>
      <c r="O8" s="246"/>
    </row>
    <row r="9" spans="1:15" x14ac:dyDescent="0.25">
      <c r="A9" s="237"/>
      <c r="B9" s="240"/>
      <c r="C9" s="243"/>
      <c r="D9" s="159" t="s">
        <v>279</v>
      </c>
      <c r="E9" s="160">
        <f>[3]Finals!K8</f>
        <v>9.3000000000000007</v>
      </c>
      <c r="F9" s="160">
        <f>[3]Finals!Q8</f>
        <v>7.1</v>
      </c>
      <c r="G9" s="160"/>
      <c r="H9" s="160"/>
      <c r="I9" s="160"/>
      <c r="J9" s="160"/>
      <c r="K9" s="160"/>
      <c r="L9" s="160"/>
      <c r="M9" s="160"/>
      <c r="N9" s="249"/>
      <c r="O9" s="246"/>
    </row>
    <row r="10" spans="1:15" x14ac:dyDescent="0.25">
      <c r="A10" s="237"/>
      <c r="B10" s="240"/>
      <c r="C10" s="243"/>
      <c r="D10" s="159" t="s">
        <v>280</v>
      </c>
      <c r="E10" s="160">
        <f>[3]Finals!L8</f>
        <v>9.6</v>
      </c>
      <c r="F10" s="160">
        <f>[3]Finals!R8</f>
        <v>10.1</v>
      </c>
      <c r="G10" s="160"/>
      <c r="H10" s="160"/>
      <c r="I10" s="160"/>
      <c r="J10" s="160"/>
      <c r="K10" s="160"/>
      <c r="L10" s="160"/>
      <c r="M10" s="160"/>
      <c r="N10" s="249"/>
      <c r="O10" s="246"/>
    </row>
    <row r="11" spans="1:15" x14ac:dyDescent="0.25">
      <c r="A11" s="238"/>
      <c r="B11" s="241"/>
      <c r="C11" s="244"/>
      <c r="D11" s="161" t="s">
        <v>281</v>
      </c>
      <c r="E11" s="162"/>
      <c r="F11" s="162"/>
      <c r="G11" s="162"/>
      <c r="H11" s="162"/>
      <c r="I11" s="162"/>
      <c r="J11" s="162"/>
      <c r="K11" s="162"/>
      <c r="L11" s="162"/>
      <c r="M11" s="162"/>
      <c r="N11" s="250"/>
      <c r="O11" s="247"/>
    </row>
    <row r="12" spans="1:15" ht="10.5" customHeight="1" x14ac:dyDescent="0.4">
      <c r="A12" s="163"/>
      <c r="B12" s="164"/>
      <c r="C12" s="165"/>
      <c r="E12" s="166"/>
      <c r="F12" s="166"/>
      <c r="G12" s="166"/>
      <c r="H12" s="166"/>
      <c r="I12" s="166"/>
      <c r="J12" s="166"/>
      <c r="K12" s="166"/>
      <c r="L12" s="166"/>
      <c r="M12" s="166"/>
      <c r="N12" s="167"/>
      <c r="O12" s="166"/>
    </row>
    <row r="13" spans="1:15" ht="26.25" customHeight="1" x14ac:dyDescent="0.3">
      <c r="A13" s="236" t="s">
        <v>282</v>
      </c>
      <c r="B13" s="239" t="str">
        <f>[3]Finals!G10</f>
        <v>Kristaps BRICIS</v>
      </c>
      <c r="C13" s="242" t="s">
        <v>156</v>
      </c>
      <c r="D13" s="156"/>
      <c r="E13" s="157">
        <f>SUM(E14:E19)</f>
        <v>44.9</v>
      </c>
      <c r="F13" s="157">
        <f t="shared" ref="F13:M13" si="1">SUM(F14:F19)+E13</f>
        <v>90.6</v>
      </c>
      <c r="G13" s="157">
        <f t="shared" si="1"/>
        <v>106.6</v>
      </c>
      <c r="H13" s="157">
        <f t="shared" si="1"/>
        <v>106.6</v>
      </c>
      <c r="I13" s="157">
        <f t="shared" si="1"/>
        <v>106.6</v>
      </c>
      <c r="J13" s="157">
        <f t="shared" si="1"/>
        <v>106.6</v>
      </c>
      <c r="K13" s="157">
        <f t="shared" si="1"/>
        <v>106.6</v>
      </c>
      <c r="L13" s="157">
        <f t="shared" si="1"/>
        <v>106.6</v>
      </c>
      <c r="M13" s="157">
        <f t="shared" si="1"/>
        <v>106.6</v>
      </c>
      <c r="N13" s="248">
        <f>RANK(M13,($M$5,$M$13,$M$21,$M$29,$M$37,$M$45,$M$53,$M$61),0)</f>
        <v>8</v>
      </c>
      <c r="O13" s="245">
        <f>MAX($M$5,$M$13,$M$21,$M$29,$M$37,$M$45,$M$53,$M$61)-M13</f>
        <v>126.80000000000001</v>
      </c>
    </row>
    <row r="14" spans="1:15" ht="12.75" customHeight="1" x14ac:dyDescent="0.25">
      <c r="A14" s="237"/>
      <c r="B14" s="240"/>
      <c r="C14" s="243"/>
      <c r="D14" s="159" t="s">
        <v>276</v>
      </c>
      <c r="E14" s="160">
        <f>[3]Finals!H10</f>
        <v>8.1999999999999993</v>
      </c>
      <c r="F14" s="160">
        <f>[3]Finals!N10</f>
        <v>7.9</v>
      </c>
      <c r="G14" s="160">
        <f>[3]Finals!T10</f>
        <v>8.1</v>
      </c>
      <c r="H14" s="160">
        <f>[3]Finals!W10</f>
        <v>0</v>
      </c>
      <c r="I14" s="160">
        <f>[3]Finals!Z10</f>
        <v>0</v>
      </c>
      <c r="J14" s="160">
        <f>[3]Finals!AC10</f>
        <v>0</v>
      </c>
      <c r="K14" s="160">
        <f>[3]Finals!AF10</f>
        <v>0</v>
      </c>
      <c r="L14" s="160">
        <f>[3]Finals!AI10</f>
        <v>0</v>
      </c>
      <c r="M14" s="160">
        <f>[3]Finals!AL10</f>
        <v>0</v>
      </c>
      <c r="N14" s="249"/>
      <c r="O14" s="246"/>
    </row>
    <row r="15" spans="1:15" ht="12.75" customHeight="1" x14ac:dyDescent="0.25">
      <c r="A15" s="237"/>
      <c r="B15" s="240"/>
      <c r="C15" s="243"/>
      <c r="D15" s="159" t="s">
        <v>277</v>
      </c>
      <c r="E15" s="160">
        <f>[3]Finals!I10</f>
        <v>8.9</v>
      </c>
      <c r="F15" s="160">
        <f>[3]Finals!O10</f>
        <v>10.4</v>
      </c>
      <c r="G15" s="160">
        <f>[3]Finals!U10</f>
        <v>7.9</v>
      </c>
      <c r="H15" s="160">
        <f>[3]Finals!X10</f>
        <v>0</v>
      </c>
      <c r="I15" s="160">
        <f>[3]Finals!AA10</f>
        <v>0</v>
      </c>
      <c r="J15" s="160">
        <f>[3]Finals!AD10</f>
        <v>0</v>
      </c>
      <c r="K15" s="160">
        <f>[3]Finals!AG10</f>
        <v>0</v>
      </c>
      <c r="L15" s="160">
        <f>[3]Finals!AJ10</f>
        <v>0</v>
      </c>
      <c r="M15" s="160">
        <f>[3]Finals!AM10</f>
        <v>0</v>
      </c>
      <c r="N15" s="249"/>
      <c r="O15" s="246"/>
    </row>
    <row r="16" spans="1:15" ht="12.75" customHeight="1" x14ac:dyDescent="0.25">
      <c r="A16" s="237"/>
      <c r="B16" s="240"/>
      <c r="C16" s="243"/>
      <c r="D16" s="159" t="s">
        <v>278</v>
      </c>
      <c r="E16" s="160">
        <f>[3]Finals!J10</f>
        <v>9.5</v>
      </c>
      <c r="F16" s="160">
        <f>[3]Finals!P10</f>
        <v>8.6</v>
      </c>
      <c r="G16" s="160"/>
      <c r="H16" s="160"/>
      <c r="I16" s="160"/>
      <c r="J16" s="160"/>
      <c r="K16" s="160"/>
      <c r="L16" s="160"/>
      <c r="M16" s="160"/>
      <c r="N16" s="249"/>
      <c r="O16" s="246"/>
    </row>
    <row r="17" spans="1:15" ht="12.75" customHeight="1" x14ac:dyDescent="0.25">
      <c r="A17" s="237"/>
      <c r="B17" s="240"/>
      <c r="C17" s="243"/>
      <c r="D17" s="159" t="s">
        <v>279</v>
      </c>
      <c r="E17" s="160">
        <f>[3]Finals!K10</f>
        <v>8.4</v>
      </c>
      <c r="F17" s="160">
        <f>[3]Finals!Q10</f>
        <v>8.4</v>
      </c>
      <c r="G17" s="160"/>
      <c r="H17" s="160"/>
      <c r="I17" s="160"/>
      <c r="J17" s="160"/>
      <c r="K17" s="160"/>
      <c r="L17" s="160"/>
      <c r="M17" s="160"/>
      <c r="N17" s="249"/>
      <c r="O17" s="246"/>
    </row>
    <row r="18" spans="1:15" ht="12.75" customHeight="1" x14ac:dyDescent="0.25">
      <c r="A18" s="237"/>
      <c r="B18" s="240"/>
      <c r="C18" s="243"/>
      <c r="D18" s="159" t="s">
        <v>280</v>
      </c>
      <c r="E18" s="160">
        <f>[3]Finals!L10</f>
        <v>9.9</v>
      </c>
      <c r="F18" s="160">
        <f>[3]Finals!R10</f>
        <v>10.4</v>
      </c>
      <c r="G18" s="160"/>
      <c r="H18" s="160"/>
      <c r="I18" s="160"/>
      <c r="J18" s="160"/>
      <c r="K18" s="160"/>
      <c r="L18" s="160"/>
      <c r="M18" s="160"/>
      <c r="N18" s="249"/>
      <c r="O18" s="246"/>
    </row>
    <row r="19" spans="1:15" ht="12.75" customHeight="1" x14ac:dyDescent="0.25">
      <c r="A19" s="238"/>
      <c r="B19" s="241"/>
      <c r="C19" s="244"/>
      <c r="D19" s="161" t="s">
        <v>281</v>
      </c>
      <c r="E19" s="162"/>
      <c r="F19" s="162"/>
      <c r="G19" s="162"/>
      <c r="H19" s="162"/>
      <c r="I19" s="162"/>
      <c r="J19" s="162"/>
      <c r="K19" s="162"/>
      <c r="L19" s="162"/>
      <c r="M19" s="162"/>
      <c r="N19" s="250"/>
      <c r="O19" s="247"/>
    </row>
    <row r="20" spans="1:15" ht="10.5" customHeight="1" x14ac:dyDescent="0.4">
      <c r="A20" s="163"/>
      <c r="C20" s="168"/>
      <c r="N20" s="167"/>
      <c r="O20" s="166"/>
    </row>
    <row r="21" spans="1:15" ht="19.5" customHeight="1" x14ac:dyDescent="0.3">
      <c r="A21" s="236" t="s">
        <v>283</v>
      </c>
      <c r="B21" s="239" t="str">
        <f>[3]Finals!G12</f>
        <v>Roberts KLEINS</v>
      </c>
      <c r="C21" s="242" t="s">
        <v>190</v>
      </c>
      <c r="D21" s="156"/>
      <c r="E21" s="157">
        <f>SUM(E22:E27)</f>
        <v>48.099999999999994</v>
      </c>
      <c r="F21" s="157">
        <f t="shared" ref="F21:M21" si="2">SUM(F22:F27)+E21</f>
        <v>93.1</v>
      </c>
      <c r="G21" s="157">
        <f t="shared" si="2"/>
        <v>111.8</v>
      </c>
      <c r="H21" s="157">
        <f t="shared" si="2"/>
        <v>128.19999999999999</v>
      </c>
      <c r="I21" s="157">
        <f t="shared" si="2"/>
        <v>145.39999999999998</v>
      </c>
      <c r="J21" s="157">
        <f t="shared" si="2"/>
        <v>162.99999999999997</v>
      </c>
      <c r="K21" s="157">
        <f t="shared" si="2"/>
        <v>182.99999999999997</v>
      </c>
      <c r="L21" s="157">
        <f t="shared" si="2"/>
        <v>182.99999999999997</v>
      </c>
      <c r="M21" s="157">
        <f t="shared" si="2"/>
        <v>182.99999999999997</v>
      </c>
      <c r="N21" s="248">
        <f>RANK(M21,($M$5,$M$13,$M$21,$M$29,$M$37,$M$45,$M$53,$M$61),0)</f>
        <v>4</v>
      </c>
      <c r="O21" s="245">
        <f>MAX($M$5,$M$13,$M$21,$M$29,$M$37,$M$45,$M$53,$M$61)-M21</f>
        <v>50.400000000000034</v>
      </c>
    </row>
    <row r="22" spans="1:15" ht="12.75" customHeight="1" x14ac:dyDescent="0.25">
      <c r="A22" s="237"/>
      <c r="B22" s="240"/>
      <c r="C22" s="243"/>
      <c r="D22" s="159" t="s">
        <v>276</v>
      </c>
      <c r="E22" s="160">
        <f>[3]Finals!H12</f>
        <v>10.199999999999999</v>
      </c>
      <c r="F22" s="160">
        <f>[3]Finals!N12</f>
        <v>9.1</v>
      </c>
      <c r="G22" s="160">
        <f>[3]Finals!T12</f>
        <v>8.6999999999999993</v>
      </c>
      <c r="H22" s="160">
        <f>[3]Finals!W12</f>
        <v>9.6999999999999993</v>
      </c>
      <c r="I22" s="160">
        <f>[3]Finals!Z12</f>
        <v>7.8</v>
      </c>
      <c r="J22" s="160">
        <f>[3]Finals!AC12</f>
        <v>8.1</v>
      </c>
      <c r="K22" s="160">
        <f>[3]Finals!AF12</f>
        <v>10</v>
      </c>
      <c r="L22" s="160">
        <f>[3]Finals!AI12</f>
        <v>0</v>
      </c>
      <c r="M22" s="160">
        <f>[3]Finals!AL12</f>
        <v>0</v>
      </c>
      <c r="N22" s="249"/>
      <c r="O22" s="246"/>
    </row>
    <row r="23" spans="1:15" ht="12.75" customHeight="1" x14ac:dyDescent="0.25">
      <c r="A23" s="237"/>
      <c r="B23" s="240"/>
      <c r="C23" s="243"/>
      <c r="D23" s="159" t="s">
        <v>277</v>
      </c>
      <c r="E23" s="160">
        <f>[3]Finals!I12</f>
        <v>10.6</v>
      </c>
      <c r="F23" s="160">
        <f>[3]Finals!O12</f>
        <v>10.3</v>
      </c>
      <c r="G23" s="160">
        <f>[3]Finals!U12</f>
        <v>10</v>
      </c>
      <c r="H23" s="160">
        <f>[3]Finals!X12</f>
        <v>6.7</v>
      </c>
      <c r="I23" s="160">
        <f>[3]Finals!AA12</f>
        <v>9.4</v>
      </c>
      <c r="J23" s="160">
        <f>[3]Finals!AD12</f>
        <v>9.5</v>
      </c>
      <c r="K23" s="160">
        <f>[3]Finals!AG12</f>
        <v>10</v>
      </c>
      <c r="L23" s="160">
        <f>[3]Finals!AJ12</f>
        <v>0</v>
      </c>
      <c r="M23" s="160">
        <f>[3]Finals!AM12</f>
        <v>0</v>
      </c>
      <c r="N23" s="249"/>
      <c r="O23" s="246"/>
    </row>
    <row r="24" spans="1:15" ht="12.75" customHeight="1" x14ac:dyDescent="0.25">
      <c r="A24" s="237"/>
      <c r="B24" s="240"/>
      <c r="C24" s="243"/>
      <c r="D24" s="159" t="s">
        <v>278</v>
      </c>
      <c r="E24" s="160">
        <f>[3]Finals!J12</f>
        <v>9.5</v>
      </c>
      <c r="F24" s="160">
        <f>[3]Finals!P12</f>
        <v>8.4</v>
      </c>
      <c r="G24" s="160"/>
      <c r="H24" s="160"/>
      <c r="I24" s="160"/>
      <c r="J24" s="160"/>
      <c r="K24" s="160"/>
      <c r="L24" s="160"/>
      <c r="M24" s="160"/>
      <c r="N24" s="249"/>
      <c r="O24" s="246"/>
    </row>
    <row r="25" spans="1:15" ht="12.75" customHeight="1" x14ac:dyDescent="0.25">
      <c r="A25" s="237"/>
      <c r="B25" s="240"/>
      <c r="C25" s="243"/>
      <c r="D25" s="159" t="s">
        <v>279</v>
      </c>
      <c r="E25" s="160">
        <f>[3]Finals!K12</f>
        <v>8.5</v>
      </c>
      <c r="F25" s="160">
        <f>[3]Finals!Q12</f>
        <v>7.8</v>
      </c>
      <c r="G25" s="160"/>
      <c r="H25" s="160"/>
      <c r="I25" s="160"/>
      <c r="J25" s="160"/>
      <c r="K25" s="160"/>
      <c r="L25" s="160"/>
      <c r="M25" s="160"/>
      <c r="N25" s="249"/>
      <c r="O25" s="246"/>
    </row>
    <row r="26" spans="1:15" ht="12.75" customHeight="1" x14ac:dyDescent="0.25">
      <c r="A26" s="237"/>
      <c r="B26" s="240"/>
      <c r="C26" s="243"/>
      <c r="D26" s="159" t="s">
        <v>280</v>
      </c>
      <c r="E26" s="160">
        <f>[3]Finals!L12</f>
        <v>9.3000000000000007</v>
      </c>
      <c r="F26" s="160">
        <f>[3]Finals!R12</f>
        <v>9.4</v>
      </c>
      <c r="G26" s="160"/>
      <c r="H26" s="160"/>
      <c r="I26" s="160"/>
      <c r="J26" s="160"/>
      <c r="K26" s="160"/>
      <c r="L26" s="160"/>
      <c r="M26" s="160"/>
      <c r="N26" s="249"/>
      <c r="O26" s="246"/>
    </row>
    <row r="27" spans="1:15" ht="12.75" customHeight="1" x14ac:dyDescent="0.25">
      <c r="A27" s="238"/>
      <c r="B27" s="241"/>
      <c r="C27" s="244"/>
      <c r="D27" s="161" t="s">
        <v>281</v>
      </c>
      <c r="E27" s="162"/>
      <c r="F27" s="162"/>
      <c r="G27" s="162"/>
      <c r="H27" s="162"/>
      <c r="I27" s="162"/>
      <c r="J27" s="162"/>
      <c r="K27" s="162"/>
      <c r="L27" s="162"/>
      <c r="M27" s="162"/>
      <c r="N27" s="250"/>
      <c r="O27" s="247"/>
    </row>
    <row r="28" spans="1:15" ht="9" customHeight="1" x14ac:dyDescent="0.4">
      <c r="A28" s="163"/>
      <c r="B28" s="164"/>
      <c r="C28" s="165"/>
      <c r="E28" s="166"/>
      <c r="F28" s="166"/>
      <c r="G28" s="166"/>
      <c r="H28" s="166"/>
      <c r="I28" s="166"/>
      <c r="J28" s="166"/>
      <c r="K28" s="166"/>
      <c r="L28" s="166"/>
      <c r="M28" s="166"/>
      <c r="N28" s="167"/>
      <c r="O28" s="166"/>
    </row>
    <row r="29" spans="1:15" ht="18.75" customHeight="1" x14ac:dyDescent="0.3">
      <c r="A29" s="236" t="s">
        <v>284</v>
      </c>
      <c r="B29" s="239" t="str">
        <f>[3]Finals!G14</f>
        <v>Genādijs SIČEVS</v>
      </c>
      <c r="C29" s="242" t="s">
        <v>298</v>
      </c>
      <c r="D29" s="156"/>
      <c r="E29" s="157">
        <f>SUM(E30:E35)</f>
        <v>44.4</v>
      </c>
      <c r="F29" s="157">
        <f t="shared" ref="F29:M29" si="3">SUM(F30:F35)+E29</f>
        <v>88.5</v>
      </c>
      <c r="G29" s="157">
        <f t="shared" si="3"/>
        <v>106.9</v>
      </c>
      <c r="H29" s="157">
        <f t="shared" si="3"/>
        <v>124.2</v>
      </c>
      <c r="I29" s="157">
        <f t="shared" si="3"/>
        <v>124.2</v>
      </c>
      <c r="J29" s="157">
        <f t="shared" si="3"/>
        <v>124.2</v>
      </c>
      <c r="K29" s="157">
        <f t="shared" si="3"/>
        <v>124.2</v>
      </c>
      <c r="L29" s="157">
        <f t="shared" si="3"/>
        <v>124.2</v>
      </c>
      <c r="M29" s="157">
        <f t="shared" si="3"/>
        <v>124.2</v>
      </c>
      <c r="N29" s="248">
        <f>RANK(M29,($M$5,$M$13,$M$21,$M$29,$M$37,$M$45,$M$53,$M$61),0)</f>
        <v>7</v>
      </c>
      <c r="O29" s="245">
        <f>MAX($M$5,$M$13,$M$21,$M$29,$M$37,$M$45,$M$53,$M$61)-M29</f>
        <v>109.2</v>
      </c>
    </row>
    <row r="30" spans="1:15" ht="12.75" customHeight="1" x14ac:dyDescent="0.25">
      <c r="A30" s="237"/>
      <c r="B30" s="240"/>
      <c r="C30" s="243"/>
      <c r="D30" s="159" t="s">
        <v>276</v>
      </c>
      <c r="E30" s="160">
        <f>[3]Finals!H14</f>
        <v>8.9</v>
      </c>
      <c r="F30" s="160">
        <f>[3]Finals!N14</f>
        <v>8.3000000000000007</v>
      </c>
      <c r="G30" s="160">
        <f>[3]Finals!T14</f>
        <v>8.9</v>
      </c>
      <c r="H30" s="160">
        <f>[3]Finals!W14</f>
        <v>10.5</v>
      </c>
      <c r="I30" s="160">
        <f>[3]Finals!Z14</f>
        <v>0</v>
      </c>
      <c r="J30" s="160">
        <f>[3]Finals!AC14</f>
        <v>0</v>
      </c>
      <c r="K30" s="160">
        <f>[3]Finals!AF14</f>
        <v>0</v>
      </c>
      <c r="L30" s="160">
        <f>[3]Finals!AI14</f>
        <v>0</v>
      </c>
      <c r="M30" s="160">
        <f>[3]Finals!AL14</f>
        <v>0</v>
      </c>
      <c r="N30" s="249"/>
      <c r="O30" s="246"/>
    </row>
    <row r="31" spans="1:15" ht="12.75" customHeight="1" x14ac:dyDescent="0.25">
      <c r="A31" s="237"/>
      <c r="B31" s="240"/>
      <c r="C31" s="243"/>
      <c r="D31" s="159" t="s">
        <v>277</v>
      </c>
      <c r="E31" s="160">
        <f>[3]Finals!I14</f>
        <v>7.1</v>
      </c>
      <c r="F31" s="160">
        <f>[3]Finals!O14</f>
        <v>7.9</v>
      </c>
      <c r="G31" s="160">
        <f>[3]Finals!U14</f>
        <v>9.5</v>
      </c>
      <c r="H31" s="160">
        <f>[3]Finals!X14</f>
        <v>6.8</v>
      </c>
      <c r="I31" s="160">
        <f>[3]Finals!AA14</f>
        <v>0</v>
      </c>
      <c r="J31" s="160">
        <f>[3]Finals!AD14</f>
        <v>0</v>
      </c>
      <c r="K31" s="160">
        <f>[3]Finals!AG14</f>
        <v>0</v>
      </c>
      <c r="L31" s="160">
        <f>[3]Finals!AJ14</f>
        <v>0</v>
      </c>
      <c r="M31" s="160">
        <f>[3]Finals!AM14</f>
        <v>0</v>
      </c>
      <c r="N31" s="249"/>
      <c r="O31" s="246"/>
    </row>
    <row r="32" spans="1:15" ht="12.75" customHeight="1" x14ac:dyDescent="0.25">
      <c r="A32" s="237"/>
      <c r="B32" s="240"/>
      <c r="C32" s="243"/>
      <c r="D32" s="159" t="s">
        <v>278</v>
      </c>
      <c r="E32" s="160">
        <f>[3]Finals!J14</f>
        <v>9.8000000000000007</v>
      </c>
      <c r="F32" s="160">
        <f>[3]Finals!P14</f>
        <v>9.9</v>
      </c>
      <c r="G32" s="160"/>
      <c r="H32" s="160"/>
      <c r="I32" s="160"/>
      <c r="J32" s="160"/>
      <c r="K32" s="160"/>
      <c r="L32" s="160"/>
      <c r="M32" s="160"/>
      <c r="N32" s="249"/>
      <c r="O32" s="246"/>
    </row>
    <row r="33" spans="1:15" ht="12.75" customHeight="1" x14ac:dyDescent="0.25">
      <c r="A33" s="237"/>
      <c r="B33" s="240"/>
      <c r="C33" s="243"/>
      <c r="D33" s="159" t="s">
        <v>279</v>
      </c>
      <c r="E33" s="160">
        <f>[3]Finals!K14</f>
        <v>9.1</v>
      </c>
      <c r="F33" s="160">
        <f>[3]Finals!Q14</f>
        <v>9.4</v>
      </c>
      <c r="G33" s="160"/>
      <c r="H33" s="160"/>
      <c r="I33" s="160"/>
      <c r="J33" s="160"/>
      <c r="K33" s="160"/>
      <c r="L33" s="160"/>
      <c r="M33" s="160"/>
      <c r="N33" s="249"/>
      <c r="O33" s="246"/>
    </row>
    <row r="34" spans="1:15" ht="12.75" customHeight="1" x14ac:dyDescent="0.25">
      <c r="A34" s="237"/>
      <c r="B34" s="240"/>
      <c r="C34" s="243"/>
      <c r="D34" s="159" t="s">
        <v>280</v>
      </c>
      <c r="E34" s="160">
        <f>[3]Finals!L14</f>
        <v>9.5</v>
      </c>
      <c r="F34" s="160">
        <f>[3]Finals!R14</f>
        <v>8.6</v>
      </c>
      <c r="G34" s="160"/>
      <c r="H34" s="160"/>
      <c r="I34" s="160"/>
      <c r="J34" s="160"/>
      <c r="K34" s="160"/>
      <c r="L34" s="160"/>
      <c r="M34" s="160"/>
      <c r="N34" s="249"/>
      <c r="O34" s="246"/>
    </row>
    <row r="35" spans="1:15" ht="12.75" customHeight="1" x14ac:dyDescent="0.25">
      <c r="A35" s="238"/>
      <c r="B35" s="241"/>
      <c r="C35" s="244"/>
      <c r="D35" s="161" t="s">
        <v>281</v>
      </c>
      <c r="E35" s="162"/>
      <c r="F35" s="162"/>
      <c r="G35" s="162"/>
      <c r="H35" s="162"/>
      <c r="I35" s="162"/>
      <c r="J35" s="162"/>
      <c r="K35" s="162"/>
      <c r="L35" s="162"/>
      <c r="M35" s="162"/>
      <c r="N35" s="250"/>
      <c r="O35" s="247"/>
    </row>
    <row r="36" spans="1:15" ht="6.75" customHeight="1" x14ac:dyDescent="0.4">
      <c r="A36" s="163"/>
      <c r="C36" s="168"/>
      <c r="N36" s="167"/>
      <c r="O36" s="166"/>
    </row>
    <row r="37" spans="1:15" ht="18" customHeight="1" x14ac:dyDescent="0.3">
      <c r="A37" s="236" t="s">
        <v>285</v>
      </c>
      <c r="B37" s="239" t="str">
        <f>[3]Finals!G16</f>
        <v>Elari TAHVINOV</v>
      </c>
      <c r="C37" s="242" t="s">
        <v>165</v>
      </c>
      <c r="D37" s="156"/>
      <c r="E37" s="157">
        <f>SUM(E38:E43)</f>
        <v>48.800000000000004</v>
      </c>
      <c r="F37" s="157">
        <f t="shared" ref="F37:M37" si="4">SUM(F38:F43)+E37</f>
        <v>96.199999999999989</v>
      </c>
      <c r="G37" s="157">
        <f t="shared" si="4"/>
        <v>115.39999999999999</v>
      </c>
      <c r="H37" s="157">
        <f t="shared" si="4"/>
        <v>133.29999999999998</v>
      </c>
      <c r="I37" s="157">
        <f t="shared" si="4"/>
        <v>152.69999999999999</v>
      </c>
      <c r="J37" s="157">
        <f t="shared" si="4"/>
        <v>174.2</v>
      </c>
      <c r="K37" s="157">
        <f t="shared" si="4"/>
        <v>194.5</v>
      </c>
      <c r="L37" s="157">
        <f t="shared" si="4"/>
        <v>214.4</v>
      </c>
      <c r="M37" s="157">
        <f t="shared" si="4"/>
        <v>233.4</v>
      </c>
      <c r="N37" s="248">
        <f>RANK(M37,($M$5,$M$13,$M$21,$M$29,$M$37,$M$45,$M$53,$M$61),0)</f>
        <v>1</v>
      </c>
      <c r="O37" s="245">
        <f>MAX($M$5,$M$13,$M$21,$M$29,$M$37,$M$45,$M$53,$M$61)-M37</f>
        <v>0</v>
      </c>
    </row>
    <row r="38" spans="1:15" ht="12.75" customHeight="1" x14ac:dyDescent="0.25">
      <c r="A38" s="237"/>
      <c r="B38" s="240"/>
      <c r="C38" s="243"/>
      <c r="D38" s="159" t="s">
        <v>276</v>
      </c>
      <c r="E38" s="160">
        <f>[3]Finals!H16</f>
        <v>9.9</v>
      </c>
      <c r="F38" s="160">
        <f>[3]Finals!N16</f>
        <v>10</v>
      </c>
      <c r="G38" s="160">
        <f>[3]Finals!T16</f>
        <v>9.8000000000000007</v>
      </c>
      <c r="H38" s="160">
        <f>[3]Finals!W16</f>
        <v>9.1999999999999993</v>
      </c>
      <c r="I38" s="160">
        <f>[3]Finals!Z16</f>
        <v>9.6</v>
      </c>
      <c r="J38" s="160">
        <f>[3]Finals!AC16</f>
        <v>10.8</v>
      </c>
      <c r="K38" s="160">
        <f>[3]Finals!AF16</f>
        <v>10.3</v>
      </c>
      <c r="L38" s="160">
        <f>[3]Finals!AI16</f>
        <v>10.1</v>
      </c>
      <c r="M38" s="160">
        <f>[3]Finals!AL16</f>
        <v>9.8000000000000007</v>
      </c>
      <c r="N38" s="249"/>
      <c r="O38" s="246"/>
    </row>
    <row r="39" spans="1:15" ht="12.75" customHeight="1" x14ac:dyDescent="0.25">
      <c r="A39" s="237"/>
      <c r="B39" s="240"/>
      <c r="C39" s="243"/>
      <c r="D39" s="159" t="s">
        <v>277</v>
      </c>
      <c r="E39" s="160">
        <f>[3]Finals!I16</f>
        <v>9.8000000000000007</v>
      </c>
      <c r="F39" s="160">
        <f>[3]Finals!O16</f>
        <v>10.3</v>
      </c>
      <c r="G39" s="160">
        <f>[3]Finals!U16</f>
        <v>9.4</v>
      </c>
      <c r="H39" s="160">
        <f>[3]Finals!X16</f>
        <v>8.6999999999999993</v>
      </c>
      <c r="I39" s="160">
        <f>[3]Finals!AA16</f>
        <v>9.8000000000000007</v>
      </c>
      <c r="J39" s="160">
        <f>[3]Finals!AD16</f>
        <v>10.7</v>
      </c>
      <c r="K39" s="160">
        <f>[3]Finals!AG16</f>
        <v>10</v>
      </c>
      <c r="L39" s="160">
        <f>[3]Finals!AJ16</f>
        <v>9.8000000000000007</v>
      </c>
      <c r="M39" s="160">
        <f>[3]Finals!AM16</f>
        <v>9.1999999999999993</v>
      </c>
      <c r="N39" s="249"/>
      <c r="O39" s="246"/>
    </row>
    <row r="40" spans="1:15" ht="12.75" customHeight="1" x14ac:dyDescent="0.25">
      <c r="A40" s="237"/>
      <c r="B40" s="240"/>
      <c r="C40" s="243"/>
      <c r="D40" s="159" t="s">
        <v>278</v>
      </c>
      <c r="E40" s="160">
        <f>[3]Finals!J16</f>
        <v>8.6999999999999993</v>
      </c>
      <c r="F40" s="160">
        <f>[3]Finals!P16</f>
        <v>8.6</v>
      </c>
      <c r="G40" s="160"/>
      <c r="H40" s="160"/>
      <c r="I40" s="160"/>
      <c r="J40" s="160"/>
      <c r="K40" s="160"/>
      <c r="L40" s="160"/>
      <c r="M40" s="160"/>
      <c r="N40" s="249"/>
      <c r="O40" s="246"/>
    </row>
    <row r="41" spans="1:15" ht="12.75" customHeight="1" x14ac:dyDescent="0.25">
      <c r="A41" s="237"/>
      <c r="B41" s="240"/>
      <c r="C41" s="243"/>
      <c r="D41" s="159" t="s">
        <v>279</v>
      </c>
      <c r="E41" s="160">
        <f>[3]Finals!K16</f>
        <v>10</v>
      </c>
      <c r="F41" s="160">
        <f>[3]Finals!Q16</f>
        <v>9.6999999999999993</v>
      </c>
      <c r="G41" s="160"/>
      <c r="H41" s="160"/>
      <c r="I41" s="160"/>
      <c r="J41" s="160"/>
      <c r="K41" s="160"/>
      <c r="L41" s="160"/>
      <c r="M41" s="160"/>
      <c r="N41" s="249"/>
      <c r="O41" s="246"/>
    </row>
    <row r="42" spans="1:15" ht="12.75" customHeight="1" x14ac:dyDescent="0.25">
      <c r="A42" s="237"/>
      <c r="B42" s="240"/>
      <c r="C42" s="243"/>
      <c r="D42" s="159" t="s">
        <v>280</v>
      </c>
      <c r="E42" s="160">
        <f>[3]Finals!L16</f>
        <v>10.4</v>
      </c>
      <c r="F42" s="160">
        <f>[3]Finals!R16</f>
        <v>8.8000000000000007</v>
      </c>
      <c r="G42" s="160"/>
      <c r="H42" s="160"/>
      <c r="I42" s="160"/>
      <c r="J42" s="160"/>
      <c r="K42" s="160"/>
      <c r="L42" s="160"/>
      <c r="M42" s="160"/>
      <c r="N42" s="249"/>
      <c r="O42" s="246"/>
    </row>
    <row r="43" spans="1:15" ht="12.75" customHeight="1" x14ac:dyDescent="0.25">
      <c r="A43" s="238"/>
      <c r="B43" s="241"/>
      <c r="C43" s="244"/>
      <c r="D43" s="161" t="s">
        <v>281</v>
      </c>
      <c r="E43" s="162"/>
      <c r="F43" s="162"/>
      <c r="G43" s="162"/>
      <c r="H43" s="162"/>
      <c r="I43" s="162"/>
      <c r="J43" s="162"/>
      <c r="K43" s="162"/>
      <c r="L43" s="162"/>
      <c r="M43" s="162"/>
      <c r="N43" s="250"/>
      <c r="O43" s="247"/>
    </row>
    <row r="44" spans="1:15" ht="11.25" customHeight="1" x14ac:dyDescent="0.4">
      <c r="A44" s="163"/>
      <c r="B44" s="164"/>
      <c r="C44" s="165"/>
      <c r="E44" s="166"/>
      <c r="F44" s="166"/>
      <c r="G44" s="166"/>
      <c r="H44" s="166"/>
      <c r="I44" s="166"/>
      <c r="J44" s="166"/>
      <c r="K44" s="166"/>
      <c r="L44" s="166"/>
      <c r="M44" s="166"/>
      <c r="N44" s="167"/>
      <c r="O44" s="166"/>
    </row>
    <row r="45" spans="1:15" ht="18" customHeight="1" x14ac:dyDescent="0.3">
      <c r="A45" s="236" t="s">
        <v>286</v>
      </c>
      <c r="B45" s="239" t="str">
        <f>[3]Finals!G18</f>
        <v>Aleksandrs RADZIŅŠ</v>
      </c>
      <c r="C45" s="242" t="s">
        <v>156</v>
      </c>
      <c r="D45" s="156"/>
      <c r="E45" s="157">
        <f>SUM(E46:E51)</f>
        <v>43.5</v>
      </c>
      <c r="F45" s="157">
        <f t="shared" ref="F45:M45" si="5">SUM(F46:F51)+E45</f>
        <v>89.800000000000011</v>
      </c>
      <c r="G45" s="157">
        <f t="shared" si="5"/>
        <v>108.70000000000002</v>
      </c>
      <c r="H45" s="157">
        <f t="shared" si="5"/>
        <v>127.20000000000002</v>
      </c>
      <c r="I45" s="157">
        <f t="shared" si="5"/>
        <v>146.50000000000003</v>
      </c>
      <c r="J45" s="157">
        <f t="shared" si="5"/>
        <v>166.00000000000003</v>
      </c>
      <c r="K45" s="157">
        <f t="shared" si="5"/>
        <v>185.80000000000004</v>
      </c>
      <c r="L45" s="157">
        <f t="shared" si="5"/>
        <v>206.30000000000004</v>
      </c>
      <c r="M45" s="157">
        <f t="shared" si="5"/>
        <v>222.60000000000005</v>
      </c>
      <c r="N45" s="248">
        <f>RANK(M45,($M$5,$M$13,$M$21,$M$29,$M$37,$M$45,$M$53,$M$61),0)</f>
        <v>2</v>
      </c>
      <c r="O45" s="245">
        <f>MAX($M$5,$M$13,$M$21,$M$29,$M$37,$M$45,$M$53,$M$61)-M45</f>
        <v>10.799999999999955</v>
      </c>
    </row>
    <row r="46" spans="1:15" ht="12.75" customHeight="1" x14ac:dyDescent="0.25">
      <c r="A46" s="237"/>
      <c r="B46" s="240"/>
      <c r="C46" s="243"/>
      <c r="D46" s="159" t="s">
        <v>276</v>
      </c>
      <c r="E46" s="160">
        <f>[3]Finals!H18</f>
        <v>8.6</v>
      </c>
      <c r="F46" s="160">
        <f>[3]Finals!N18</f>
        <v>9.9</v>
      </c>
      <c r="G46" s="160">
        <f>[3]Finals!T18</f>
        <v>9.8000000000000007</v>
      </c>
      <c r="H46" s="160">
        <f>[3]Finals!W18</f>
        <v>9.8000000000000007</v>
      </c>
      <c r="I46" s="160">
        <f>[3]Finals!Z18</f>
        <v>9.4</v>
      </c>
      <c r="J46" s="160">
        <f>[3]Finals!AC18</f>
        <v>9.9</v>
      </c>
      <c r="K46" s="160">
        <f>[3]Finals!AF18</f>
        <v>10.5</v>
      </c>
      <c r="L46" s="160">
        <f>[3]Finals!AI18</f>
        <v>10.5</v>
      </c>
      <c r="M46" s="160">
        <f>[3]Finals!AL18</f>
        <v>7.9</v>
      </c>
      <c r="N46" s="249"/>
      <c r="O46" s="246"/>
    </row>
    <row r="47" spans="1:15" ht="12.75" customHeight="1" x14ac:dyDescent="0.25">
      <c r="A47" s="237"/>
      <c r="B47" s="240"/>
      <c r="C47" s="243"/>
      <c r="D47" s="159" t="s">
        <v>277</v>
      </c>
      <c r="E47" s="160">
        <f>[3]Finals!I18</f>
        <v>9.4</v>
      </c>
      <c r="F47" s="160">
        <f>[3]Finals!O18</f>
        <v>9.3000000000000007</v>
      </c>
      <c r="G47" s="160">
        <f>[3]Finals!U18</f>
        <v>9.1</v>
      </c>
      <c r="H47" s="160">
        <f>[3]Finals!X18</f>
        <v>8.6999999999999993</v>
      </c>
      <c r="I47" s="160">
        <f>[3]Finals!AA18</f>
        <v>9.9</v>
      </c>
      <c r="J47" s="160">
        <f>[3]Finals!AD18</f>
        <v>9.6</v>
      </c>
      <c r="K47" s="160">
        <f>[3]Finals!AG18</f>
        <v>9.3000000000000007</v>
      </c>
      <c r="L47" s="160">
        <f>[3]Finals!AJ18</f>
        <v>10</v>
      </c>
      <c r="M47" s="160">
        <f>[3]Finals!AM18</f>
        <v>8.4</v>
      </c>
      <c r="N47" s="249"/>
      <c r="O47" s="246"/>
    </row>
    <row r="48" spans="1:15" ht="12.75" customHeight="1" x14ac:dyDescent="0.25">
      <c r="A48" s="237"/>
      <c r="B48" s="240"/>
      <c r="C48" s="243"/>
      <c r="D48" s="159" t="s">
        <v>278</v>
      </c>
      <c r="E48" s="160">
        <f>[3]Finals!J18</f>
        <v>8.6999999999999993</v>
      </c>
      <c r="F48" s="160">
        <f>[3]Finals!P18</f>
        <v>9.6999999999999993</v>
      </c>
      <c r="G48" s="160"/>
      <c r="H48" s="160"/>
      <c r="I48" s="160"/>
      <c r="J48" s="160"/>
      <c r="K48" s="160"/>
      <c r="L48" s="160"/>
      <c r="M48" s="160"/>
      <c r="N48" s="249"/>
      <c r="O48" s="246"/>
    </row>
    <row r="49" spans="1:15" ht="12.75" customHeight="1" x14ac:dyDescent="0.25">
      <c r="A49" s="237"/>
      <c r="B49" s="240"/>
      <c r="C49" s="243"/>
      <c r="D49" s="159" t="s">
        <v>279</v>
      </c>
      <c r="E49" s="160">
        <f>[3]Finals!K18</f>
        <v>8.4</v>
      </c>
      <c r="F49" s="160">
        <f>[3]Finals!Q18</f>
        <v>8.3000000000000007</v>
      </c>
      <c r="G49" s="160"/>
      <c r="H49" s="160"/>
      <c r="I49" s="160"/>
      <c r="J49" s="160"/>
      <c r="K49" s="160"/>
      <c r="L49" s="160"/>
      <c r="M49" s="160"/>
      <c r="N49" s="249"/>
      <c r="O49" s="246"/>
    </row>
    <row r="50" spans="1:15" ht="12.75" customHeight="1" x14ac:dyDescent="0.25">
      <c r="A50" s="237"/>
      <c r="B50" s="240"/>
      <c r="C50" s="243"/>
      <c r="D50" s="159" t="s">
        <v>280</v>
      </c>
      <c r="E50" s="160">
        <f>[3]Finals!L18</f>
        <v>8.4</v>
      </c>
      <c r="F50" s="160">
        <f>[3]Finals!R18</f>
        <v>9.1</v>
      </c>
      <c r="G50" s="160"/>
      <c r="H50" s="160"/>
      <c r="I50" s="160"/>
      <c r="J50" s="160"/>
      <c r="K50" s="160"/>
      <c r="L50" s="160"/>
      <c r="M50" s="160"/>
      <c r="N50" s="249"/>
      <c r="O50" s="246"/>
    </row>
    <row r="51" spans="1:15" ht="12.75" customHeight="1" x14ac:dyDescent="0.25">
      <c r="A51" s="238"/>
      <c r="B51" s="241"/>
      <c r="C51" s="244"/>
      <c r="D51" s="161" t="s">
        <v>281</v>
      </c>
      <c r="E51" s="162"/>
      <c r="F51" s="162"/>
      <c r="G51" s="162"/>
      <c r="H51" s="162"/>
      <c r="I51" s="162"/>
      <c r="J51" s="162"/>
      <c r="K51" s="162"/>
      <c r="L51" s="162"/>
      <c r="M51" s="162"/>
      <c r="N51" s="250"/>
      <c r="O51" s="247"/>
    </row>
    <row r="52" spans="1:15" ht="10.5" customHeight="1" x14ac:dyDescent="0.4">
      <c r="A52" s="163"/>
      <c r="N52" s="167"/>
      <c r="O52" s="166"/>
    </row>
    <row r="53" spans="1:15" ht="22.5" customHeight="1" x14ac:dyDescent="0.3">
      <c r="A53" s="236" t="s">
        <v>287</v>
      </c>
      <c r="B53" s="239" t="str">
        <f>[3]Finals!G20</f>
        <v>Karlis LŌPS</v>
      </c>
      <c r="C53" s="242" t="s">
        <v>165</v>
      </c>
      <c r="D53" s="156"/>
      <c r="E53" s="157">
        <f>SUM(E54:E59)</f>
        <v>43.1</v>
      </c>
      <c r="F53" s="157">
        <f t="shared" ref="F53:M53" si="6">SUM(F54:F59)+E53</f>
        <v>90.5</v>
      </c>
      <c r="G53" s="157">
        <f t="shared" si="6"/>
        <v>109.4</v>
      </c>
      <c r="H53" s="157">
        <f t="shared" si="6"/>
        <v>127.60000000000001</v>
      </c>
      <c r="I53" s="157">
        <f t="shared" si="6"/>
        <v>145.20000000000002</v>
      </c>
      <c r="J53" s="157">
        <f t="shared" si="6"/>
        <v>145.20000000000002</v>
      </c>
      <c r="K53" s="157">
        <f t="shared" si="6"/>
        <v>145.20000000000002</v>
      </c>
      <c r="L53" s="157">
        <f t="shared" si="6"/>
        <v>145.20000000000002</v>
      </c>
      <c r="M53" s="157">
        <f t="shared" si="6"/>
        <v>145.20000000000002</v>
      </c>
      <c r="N53" s="248">
        <f>RANK(M53,($M$5,$M$13,$M$21,$M$29,$M$37,$M$45,$M$53,$M$61),0)</f>
        <v>6</v>
      </c>
      <c r="O53" s="245">
        <f>MAX($M$5,$M$13,$M$21,$M$29,$M$37,$M$45,$M$53,$M$61)-M53</f>
        <v>88.199999999999989</v>
      </c>
    </row>
    <row r="54" spans="1:15" ht="12.75" customHeight="1" x14ac:dyDescent="0.25">
      <c r="A54" s="237"/>
      <c r="B54" s="240"/>
      <c r="C54" s="243"/>
      <c r="D54" s="159" t="s">
        <v>276</v>
      </c>
      <c r="E54" s="160">
        <f>[3]Finals!H20</f>
        <v>9.3000000000000007</v>
      </c>
      <c r="F54" s="160">
        <f>[3]Finals!N20</f>
        <v>10.3</v>
      </c>
      <c r="G54" s="160">
        <f>[3]Finals!T20</f>
        <v>9.5</v>
      </c>
      <c r="H54" s="160">
        <f>[3]Finals!W20</f>
        <v>9.4</v>
      </c>
      <c r="I54" s="160">
        <f>[3]Finals!Z20</f>
        <v>9.5</v>
      </c>
      <c r="J54" s="160">
        <f>[3]Finals!AC20</f>
        <v>0</v>
      </c>
      <c r="K54" s="160">
        <f>[3]Finals!AF20</f>
        <v>0</v>
      </c>
      <c r="L54" s="160">
        <f>[3]Finals!AI20</f>
        <v>0</v>
      </c>
      <c r="M54" s="160">
        <f>[3]Finals!AL20</f>
        <v>0</v>
      </c>
      <c r="N54" s="249"/>
      <c r="O54" s="246"/>
    </row>
    <row r="55" spans="1:15" ht="12.75" customHeight="1" x14ac:dyDescent="0.25">
      <c r="A55" s="237"/>
      <c r="B55" s="240"/>
      <c r="C55" s="243"/>
      <c r="D55" s="159" t="s">
        <v>277</v>
      </c>
      <c r="E55" s="160">
        <f>[3]Finals!I20</f>
        <v>7.7</v>
      </c>
      <c r="F55" s="160">
        <f>[3]Finals!O20</f>
        <v>8.5</v>
      </c>
      <c r="G55" s="160">
        <f>[3]Finals!U20</f>
        <v>9.4</v>
      </c>
      <c r="H55" s="160">
        <f>[3]Finals!X20</f>
        <v>8.8000000000000007</v>
      </c>
      <c r="I55" s="160">
        <f>[3]Finals!AA20</f>
        <v>8.1</v>
      </c>
      <c r="J55" s="160">
        <f>[3]Finals!AD20</f>
        <v>0</v>
      </c>
      <c r="K55" s="160">
        <f>[3]Finals!AG20</f>
        <v>0</v>
      </c>
      <c r="L55" s="160">
        <f>[3]Finals!AJ20</f>
        <v>0</v>
      </c>
      <c r="M55" s="160">
        <f>[3]Finals!AM20</f>
        <v>0</v>
      </c>
      <c r="N55" s="249"/>
      <c r="O55" s="246"/>
    </row>
    <row r="56" spans="1:15" ht="12.75" customHeight="1" x14ac:dyDescent="0.25">
      <c r="A56" s="237"/>
      <c r="B56" s="240"/>
      <c r="C56" s="243"/>
      <c r="D56" s="159" t="s">
        <v>278</v>
      </c>
      <c r="E56" s="160">
        <f>[3]Finals!J20</f>
        <v>7.4</v>
      </c>
      <c r="F56" s="160">
        <f>[3]Finals!P20</f>
        <v>9.6999999999999993</v>
      </c>
      <c r="G56" s="160"/>
      <c r="H56" s="160"/>
      <c r="I56" s="160"/>
      <c r="J56" s="160"/>
      <c r="K56" s="160"/>
      <c r="L56" s="160"/>
      <c r="M56" s="160"/>
      <c r="N56" s="249"/>
      <c r="O56" s="246"/>
    </row>
    <row r="57" spans="1:15" ht="12.75" customHeight="1" x14ac:dyDescent="0.25">
      <c r="A57" s="237"/>
      <c r="B57" s="240"/>
      <c r="C57" s="243"/>
      <c r="D57" s="159" t="s">
        <v>279</v>
      </c>
      <c r="E57" s="160">
        <f>[3]Finals!K20</f>
        <v>8.3000000000000007</v>
      </c>
      <c r="F57" s="160">
        <f>[3]Finals!Q20</f>
        <v>9.6999999999999993</v>
      </c>
      <c r="G57" s="160"/>
      <c r="H57" s="160"/>
      <c r="I57" s="160"/>
      <c r="J57" s="160"/>
      <c r="K57" s="160"/>
      <c r="L57" s="160"/>
      <c r="M57" s="160"/>
      <c r="N57" s="249"/>
      <c r="O57" s="246"/>
    </row>
    <row r="58" spans="1:15" ht="12.75" customHeight="1" x14ac:dyDescent="0.25">
      <c r="A58" s="237"/>
      <c r="B58" s="240"/>
      <c r="C58" s="243"/>
      <c r="D58" s="159" t="s">
        <v>280</v>
      </c>
      <c r="E58" s="160">
        <f>[3]Finals!L20</f>
        <v>10.4</v>
      </c>
      <c r="F58" s="160">
        <f>[3]Finals!R20</f>
        <v>9.1999999999999993</v>
      </c>
      <c r="G58" s="160"/>
      <c r="H58" s="160"/>
      <c r="I58" s="160"/>
      <c r="J58" s="160"/>
      <c r="K58" s="160"/>
      <c r="L58" s="160"/>
      <c r="M58" s="160"/>
      <c r="N58" s="249"/>
      <c r="O58" s="246"/>
    </row>
    <row r="59" spans="1:15" ht="12.75" customHeight="1" x14ac:dyDescent="0.25">
      <c r="A59" s="238"/>
      <c r="B59" s="241"/>
      <c r="C59" s="244"/>
      <c r="D59" s="161" t="s">
        <v>281</v>
      </c>
      <c r="E59" s="162"/>
      <c r="F59" s="162"/>
      <c r="G59" s="162"/>
      <c r="H59" s="162"/>
      <c r="I59" s="162"/>
      <c r="J59" s="162"/>
      <c r="K59" s="162"/>
      <c r="L59" s="162"/>
      <c r="M59" s="162"/>
      <c r="N59" s="250"/>
      <c r="O59" s="247"/>
    </row>
    <row r="60" spans="1:15" ht="9.75" customHeight="1" x14ac:dyDescent="0.4">
      <c r="A60" s="163"/>
      <c r="B60" s="164"/>
      <c r="C60" s="164"/>
      <c r="E60" s="166"/>
      <c r="F60" s="166"/>
      <c r="G60" s="166"/>
      <c r="H60" s="166"/>
      <c r="I60" s="166"/>
      <c r="J60" s="166"/>
      <c r="K60" s="166"/>
      <c r="L60" s="166"/>
      <c r="M60" s="166"/>
      <c r="N60" s="167"/>
      <c r="O60" s="166"/>
    </row>
    <row r="61" spans="1:15" ht="18.75" customHeight="1" x14ac:dyDescent="0.3">
      <c r="A61" s="236" t="s">
        <v>288</v>
      </c>
      <c r="B61" s="239" t="str">
        <f>[3]Finals!G22</f>
        <v>Jasper REA</v>
      </c>
      <c r="C61" s="242" t="s">
        <v>165</v>
      </c>
      <c r="D61" s="156"/>
      <c r="E61" s="157">
        <f>SUM(E62:E67)</f>
        <v>47.6</v>
      </c>
      <c r="F61" s="157">
        <f t="shared" ref="F61:M61" si="7">SUM(F62:F67)+E61</f>
        <v>92.699999999999989</v>
      </c>
      <c r="G61" s="157">
        <f t="shared" si="7"/>
        <v>111.69999999999999</v>
      </c>
      <c r="H61" s="157">
        <f t="shared" si="7"/>
        <v>130</v>
      </c>
      <c r="I61" s="157">
        <f t="shared" si="7"/>
        <v>148.9</v>
      </c>
      <c r="J61" s="157">
        <f t="shared" si="7"/>
        <v>166.3</v>
      </c>
      <c r="K61" s="157">
        <f t="shared" si="7"/>
        <v>185</v>
      </c>
      <c r="L61" s="157">
        <f t="shared" si="7"/>
        <v>204.7</v>
      </c>
      <c r="M61" s="157">
        <f t="shared" si="7"/>
        <v>204.7</v>
      </c>
      <c r="N61" s="248">
        <f>RANK(M61,($M$5,$M$13,$M$21,$M$29,$M$37,$M$45,$M$53,$M$61),0)</f>
        <v>3</v>
      </c>
      <c r="O61" s="245">
        <f>MAX($M$5,$M$13,$M$21,$M$29,$M$37,$M$45,$M$53,$M$61)-M61</f>
        <v>28.700000000000017</v>
      </c>
    </row>
    <row r="62" spans="1:15" ht="12.75" customHeight="1" x14ac:dyDescent="0.25">
      <c r="A62" s="237"/>
      <c r="B62" s="240"/>
      <c r="C62" s="243"/>
      <c r="D62" s="159" t="s">
        <v>276</v>
      </c>
      <c r="E62" s="160">
        <f>[3]Finals!H22</f>
        <v>9.1999999999999993</v>
      </c>
      <c r="F62" s="160">
        <f>[3]Finals!N22</f>
        <v>8.8000000000000007</v>
      </c>
      <c r="G62" s="160">
        <f>[3]Finals!T22</f>
        <v>8.6999999999999993</v>
      </c>
      <c r="H62" s="160">
        <f>[3]Finals!W22</f>
        <v>9.1</v>
      </c>
      <c r="I62" s="160">
        <f>[3]Finals!Z22</f>
        <v>8.9</v>
      </c>
      <c r="J62" s="160">
        <f>[3]Finals!AC22</f>
        <v>7.6</v>
      </c>
      <c r="K62" s="160">
        <f>[3]Finals!AF22</f>
        <v>8.3000000000000007</v>
      </c>
      <c r="L62" s="160">
        <f>[3]Finals!AI22</f>
        <v>9.9</v>
      </c>
      <c r="M62" s="160">
        <f>[3]Finals!AL22</f>
        <v>0</v>
      </c>
      <c r="N62" s="249"/>
      <c r="O62" s="246"/>
    </row>
    <row r="63" spans="1:15" ht="12.75" customHeight="1" x14ac:dyDescent="0.25">
      <c r="A63" s="237"/>
      <c r="B63" s="240"/>
      <c r="C63" s="243"/>
      <c r="D63" s="159" t="s">
        <v>277</v>
      </c>
      <c r="E63" s="160">
        <f>[3]Finals!I22</f>
        <v>10.6</v>
      </c>
      <c r="F63" s="160">
        <f>[3]Finals!O22</f>
        <v>9.1999999999999993</v>
      </c>
      <c r="G63" s="160">
        <f>[3]Finals!U22</f>
        <v>10.3</v>
      </c>
      <c r="H63" s="160">
        <f>[3]Finals!X22</f>
        <v>9.1999999999999993</v>
      </c>
      <c r="I63" s="160">
        <f>[3]Finals!AA22</f>
        <v>10</v>
      </c>
      <c r="J63" s="160">
        <f>[3]Finals!AD22</f>
        <v>9.8000000000000007</v>
      </c>
      <c r="K63" s="160">
        <f>[3]Finals!AG22</f>
        <v>10.4</v>
      </c>
      <c r="L63" s="160">
        <f>[3]Finals!AJ22</f>
        <v>9.8000000000000007</v>
      </c>
      <c r="M63" s="160">
        <f>[3]Finals!AM22</f>
        <v>0</v>
      </c>
      <c r="N63" s="249"/>
      <c r="O63" s="246"/>
    </row>
    <row r="64" spans="1:15" ht="12.75" customHeight="1" x14ac:dyDescent="0.25">
      <c r="A64" s="237"/>
      <c r="B64" s="240"/>
      <c r="C64" s="243"/>
      <c r="D64" s="159" t="s">
        <v>278</v>
      </c>
      <c r="E64" s="160">
        <f>[3]Finals!J22</f>
        <v>8.6</v>
      </c>
      <c r="F64" s="160">
        <f>[3]Finals!P22</f>
        <v>10</v>
      </c>
      <c r="G64" s="160"/>
      <c r="H64" s="160"/>
      <c r="I64" s="160"/>
      <c r="J64" s="160"/>
      <c r="K64" s="160"/>
      <c r="L64" s="160"/>
      <c r="M64" s="160"/>
      <c r="N64" s="249"/>
      <c r="O64" s="246"/>
    </row>
    <row r="65" spans="1:15" ht="12.75" customHeight="1" x14ac:dyDescent="0.25">
      <c r="A65" s="237"/>
      <c r="B65" s="240"/>
      <c r="C65" s="243"/>
      <c r="D65" s="159" t="s">
        <v>279</v>
      </c>
      <c r="E65" s="160">
        <f>[3]Finals!K22</f>
        <v>9.6</v>
      </c>
      <c r="F65" s="160">
        <f>[3]Finals!Q22</f>
        <v>7.9</v>
      </c>
      <c r="G65" s="160"/>
      <c r="H65" s="160"/>
      <c r="I65" s="160"/>
      <c r="J65" s="160"/>
      <c r="K65" s="160"/>
      <c r="L65" s="160"/>
      <c r="M65" s="160"/>
      <c r="N65" s="249"/>
      <c r="O65" s="246"/>
    </row>
    <row r="66" spans="1:15" ht="12.75" customHeight="1" x14ac:dyDescent="0.25">
      <c r="A66" s="237"/>
      <c r="B66" s="240"/>
      <c r="C66" s="243"/>
      <c r="D66" s="159" t="s">
        <v>280</v>
      </c>
      <c r="E66" s="160">
        <f>[3]Finals!L22</f>
        <v>9.6</v>
      </c>
      <c r="F66" s="160">
        <f>[3]Finals!R22</f>
        <v>9.1999999999999993</v>
      </c>
      <c r="G66" s="160"/>
      <c r="H66" s="160"/>
      <c r="I66" s="160"/>
      <c r="J66" s="160"/>
      <c r="K66" s="160"/>
      <c r="L66" s="160"/>
      <c r="M66" s="160"/>
      <c r="N66" s="249"/>
      <c r="O66" s="246"/>
    </row>
    <row r="67" spans="1:15" ht="12.75" customHeight="1" x14ac:dyDescent="0.25">
      <c r="A67" s="238"/>
      <c r="B67" s="241"/>
      <c r="C67" s="244"/>
      <c r="D67" s="161" t="s">
        <v>281</v>
      </c>
      <c r="E67" s="162"/>
      <c r="F67" s="162"/>
      <c r="G67" s="162"/>
      <c r="H67" s="162"/>
      <c r="I67" s="162"/>
      <c r="J67" s="162"/>
      <c r="K67" s="162"/>
      <c r="L67" s="162"/>
      <c r="M67" s="162"/>
      <c r="N67" s="250"/>
      <c r="O67" s="247"/>
    </row>
    <row r="68" spans="1:15" ht="17.399999999999999" x14ac:dyDescent="0.3">
      <c r="A68" s="169"/>
    </row>
  </sheetData>
  <mergeCells count="42">
    <mergeCell ref="A53:A59"/>
    <mergeCell ref="B53:B59"/>
    <mergeCell ref="C53:C59"/>
    <mergeCell ref="N53:N59"/>
    <mergeCell ref="O53:O59"/>
    <mergeCell ref="A61:A67"/>
    <mergeCell ref="B61:B67"/>
    <mergeCell ref="C61:C67"/>
    <mergeCell ref="N61:N67"/>
    <mergeCell ref="O61:O67"/>
    <mergeCell ref="A37:A43"/>
    <mergeCell ref="B37:B43"/>
    <mergeCell ref="C37:C43"/>
    <mergeCell ref="N37:N43"/>
    <mergeCell ref="O37:O43"/>
    <mergeCell ref="A45:A51"/>
    <mergeCell ref="B45:B51"/>
    <mergeCell ref="C45:C51"/>
    <mergeCell ref="N45:N51"/>
    <mergeCell ref="O45:O51"/>
    <mergeCell ref="A21:A27"/>
    <mergeCell ref="B21:B27"/>
    <mergeCell ref="C21:C27"/>
    <mergeCell ref="N21:N27"/>
    <mergeCell ref="O21:O27"/>
    <mergeCell ref="A29:A35"/>
    <mergeCell ref="B29:B35"/>
    <mergeCell ref="C29:C35"/>
    <mergeCell ref="N29:N35"/>
    <mergeCell ref="O29:O35"/>
    <mergeCell ref="O5:O11"/>
    <mergeCell ref="A13:A19"/>
    <mergeCell ref="B13:B19"/>
    <mergeCell ref="C13:C19"/>
    <mergeCell ref="N13:N19"/>
    <mergeCell ref="O13:O19"/>
    <mergeCell ref="N5:N11"/>
    <mergeCell ref="E4:F4"/>
    <mergeCell ref="G4:M4"/>
    <mergeCell ref="A5:A11"/>
    <mergeCell ref="B5:B11"/>
    <mergeCell ref="C5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13</vt:i4>
      </vt:variant>
    </vt:vector>
  </HeadingPairs>
  <TitlesOfParts>
    <vt:vector size="13" baseType="lpstr">
      <vt:lpstr>MP-30_W</vt:lpstr>
      <vt:lpstr>MP-30_M</vt:lpstr>
      <vt:lpstr>MŠ-3x20(M)</vt:lpstr>
      <vt:lpstr>MŠ-3x20(W)</vt:lpstr>
      <vt:lpstr>PP-60_M</vt:lpstr>
      <vt:lpstr>PP-60_W</vt:lpstr>
      <vt:lpstr>PŠ-60_W</vt:lpstr>
      <vt:lpstr>PŠ-60_M</vt:lpstr>
      <vt:lpstr>Fināls_PP-60_M</vt:lpstr>
      <vt:lpstr>Fināls_PP-60_W</vt:lpstr>
      <vt:lpstr>Fināls_PŠ-60_W</vt:lpstr>
      <vt:lpstr>Fināls_PŠ-60_M</vt:lpstr>
      <vt:lpstr>Absolūtais uzvarētājs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Boss</cp:lastModifiedBy>
  <cp:lastPrinted>2023-10-09T17:06:24Z</cp:lastPrinted>
  <dcterms:created xsi:type="dcterms:W3CDTF">2019-10-12T05:13:53Z</dcterms:created>
  <dcterms:modified xsi:type="dcterms:W3CDTF">2023-10-09T18:18:05Z</dcterms:modified>
</cp:coreProperties>
</file>