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kl-file3.mil.intra\Desktop$\karin.muru\Desktop\"/>
    </mc:Choice>
  </mc:AlternateContent>
  <bookViews>
    <workbookView xWindow="0" yWindow="0" windowWidth="21570" windowHeight="8055" tabRatio="500" activeTab="2"/>
  </bookViews>
  <sheets>
    <sheet name="30l. lamades P" sheetId="8" r:id="rId1"/>
    <sheet name="30l. lamades T" sheetId="9" r:id="rId2"/>
    <sheet name="Võistkondlik " sheetId="4" r:id="rId3"/>
    <sheet name="20 toelt P" sheetId="3" r:id="rId4"/>
    <sheet name="20 toelt T " sheetId="2" r:id="rId5"/>
    <sheet name="Tulemused" sheetId="7" r:id="rId6"/>
    <sheet name="Žürii" sheetId="6" r:id="rId7"/>
    <sheet name="V_Pivot" sheetId="10" state="hidden" r:id="rId8"/>
    <sheet name="30l. lamades P_19" sheetId="1" state="hidden" r:id="rId9"/>
    <sheet name="30l. lamades T_19" sheetId="5" state="hidden" r:id="rId10"/>
  </sheets>
  <definedNames>
    <definedName name="_xlnm._FilterDatabase" localSheetId="3" hidden="1">'20 toelt P'!$B$6:$H$13</definedName>
    <definedName name="_xlnm._FilterDatabase" localSheetId="4" hidden="1">'20 toelt T '!$B$6:$H$15</definedName>
    <definedName name="_xlnm._FilterDatabase" localSheetId="0" hidden="1">'30l. lamades P'!$B$6:$I$18</definedName>
    <definedName name="_xlnm._FilterDatabase" localSheetId="1" hidden="1">'30l. lamades T'!$B$6:$I$20</definedName>
    <definedName name="_xlnm._FilterDatabase" localSheetId="5" hidden="1">Tulemused!$A$1:$W$45</definedName>
  </definedNames>
  <calcPr calcId="162913"/>
  <pivotCaches>
    <pivotCache cacheId="0" r:id="rId11"/>
    <pivotCache cacheId="1" r:id="rId12"/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7" l="1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N45" i="7"/>
  <c r="W45" i="7"/>
  <c r="N44" i="7"/>
  <c r="W44" i="7"/>
  <c r="N25" i="7"/>
  <c r="W25" i="7"/>
  <c r="W43" i="7"/>
  <c r="N43" i="7"/>
  <c r="N42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W3" i="7"/>
  <c r="W2" i="7"/>
  <c r="U27" i="7"/>
  <c r="U26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U9" i="7"/>
  <c r="U8" i="7"/>
  <c r="U7" i="7"/>
  <c r="U6" i="7"/>
  <c r="U5" i="7"/>
  <c r="U4" i="7"/>
  <c r="U3" i="7"/>
  <c r="U2" i="7"/>
  <c r="H40" i="7"/>
  <c r="H39" i="7"/>
  <c r="H38" i="7"/>
  <c r="H37" i="7"/>
  <c r="H36" i="7"/>
  <c r="H35" i="7"/>
  <c r="H34" i="7"/>
  <c r="H33" i="7"/>
  <c r="H32" i="7"/>
  <c r="H31" i="7"/>
  <c r="H30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27" i="7"/>
  <c r="N26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N3" i="7"/>
  <c r="N2" i="7"/>
</calcChain>
</file>

<file path=xl/sharedStrings.xml><?xml version="1.0" encoding="utf-8"?>
<sst xmlns="http://schemas.openxmlformats.org/spreadsheetml/2006/main" count="1101" uniqueCount="218">
  <si>
    <t>Jüriöö KV 2019</t>
  </si>
  <si>
    <t>21.04.2019, Männiku</t>
  </si>
  <si>
    <t>30l Lamades Poisid</t>
  </si>
  <si>
    <t>Koht</t>
  </si>
  <si>
    <t>Eesnimi</t>
  </si>
  <si>
    <t>Perenimi</t>
  </si>
  <si>
    <t>S.a.</t>
  </si>
  <si>
    <t>Klubi</t>
  </si>
  <si>
    <t>Σ</t>
  </si>
  <si>
    <t>I</t>
  </si>
  <si>
    <t>Joosep Robin</t>
  </si>
  <si>
    <t>ALBERT</t>
  </si>
  <si>
    <t>Tallinn</t>
  </si>
  <si>
    <t>II</t>
  </si>
  <si>
    <t>Kirill</t>
  </si>
  <si>
    <t>RUMJANTSEV</t>
  </si>
  <si>
    <t>Alutaguse</t>
  </si>
  <si>
    <t>III</t>
  </si>
  <si>
    <t>Rando</t>
  </si>
  <si>
    <t>DÜÜNA</t>
  </si>
  <si>
    <t>Rapla</t>
  </si>
  <si>
    <t>4.</t>
  </si>
  <si>
    <t>Jegor</t>
  </si>
  <si>
    <t>JAKOVLEV</t>
  </si>
  <si>
    <t>5.</t>
  </si>
  <si>
    <t>Greg-Mattias</t>
  </si>
  <si>
    <t>MURUMETS</t>
  </si>
  <si>
    <t>Põlva</t>
  </si>
  <si>
    <t>6.</t>
  </si>
  <si>
    <t>Toomas</t>
  </si>
  <si>
    <t>KIRSS</t>
  </si>
  <si>
    <t>Tallinn ind</t>
  </si>
  <si>
    <t>7.</t>
  </si>
  <si>
    <t>Artjom</t>
  </si>
  <si>
    <t>PLOTNIKOV</t>
  </si>
  <si>
    <t>8.</t>
  </si>
  <si>
    <t>Karel Marten</t>
  </si>
  <si>
    <t>KANNEL</t>
  </si>
  <si>
    <t>Harju</t>
  </si>
  <si>
    <t>9.</t>
  </si>
  <si>
    <t>Andero</t>
  </si>
  <si>
    <t>KALJUVEE</t>
  </si>
  <si>
    <t>Järva</t>
  </si>
  <si>
    <t>10.</t>
  </si>
  <si>
    <t>Trond Bjarte</t>
  </si>
  <si>
    <t>TAGAMETS</t>
  </si>
  <si>
    <t>Võru</t>
  </si>
  <si>
    <t>20l toelt tüdrukud</t>
  </si>
  <si>
    <t>Aleksandra</t>
  </si>
  <si>
    <t>Laura</t>
  </si>
  <si>
    <t>11.</t>
  </si>
  <si>
    <t>12.</t>
  </si>
  <si>
    <t>13.</t>
  </si>
  <si>
    <t>14.</t>
  </si>
  <si>
    <t>20l. toelt poisid</t>
  </si>
  <si>
    <t>IND</t>
  </si>
  <si>
    <t>Võistkondlik</t>
  </si>
  <si>
    <t>Võistkond</t>
  </si>
  <si>
    <t>Tulemus</t>
  </si>
  <si>
    <t>1.</t>
  </si>
  <si>
    <t>Maarika</t>
  </si>
  <si>
    <t>FINNE</t>
  </si>
  <si>
    <t>2.</t>
  </si>
  <si>
    <t>Anett</t>
  </si>
  <si>
    <t>NUUDI</t>
  </si>
  <si>
    <t>3.</t>
  </si>
  <si>
    <t>Susanna</t>
  </si>
  <si>
    <t>SULE</t>
  </si>
  <si>
    <t>Ege</t>
  </si>
  <si>
    <t>ORLOVSKI</t>
  </si>
  <si>
    <t>Kristiina</t>
  </si>
  <si>
    <t>BULGARIN</t>
  </si>
  <si>
    <t>Maarja-Lill</t>
  </si>
  <si>
    <t>MAHLAKAS</t>
  </si>
  <si>
    <t>Airin</t>
  </si>
  <si>
    <t>ALLIKSOO</t>
  </si>
  <si>
    <t>30l Lamades Tüdrukud</t>
  </si>
  <si>
    <t>Ksenja</t>
  </si>
  <si>
    <t>KROT</t>
  </si>
  <si>
    <t>Kelly</t>
  </si>
  <si>
    <t>RAHA</t>
  </si>
  <si>
    <t>Arli</t>
  </si>
  <si>
    <t>Järva ind</t>
  </si>
  <si>
    <t>Berit</t>
  </si>
  <si>
    <t>LIIVAMAA</t>
  </si>
  <si>
    <t>Harju ind</t>
  </si>
  <si>
    <t>klass</t>
  </si>
  <si>
    <t>Žürii</t>
  </si>
  <si>
    <t>Mart Puusepp</t>
  </si>
  <si>
    <t>Karin Muru</t>
  </si>
  <si>
    <t>50 m</t>
  </si>
  <si>
    <t>10m</t>
  </si>
  <si>
    <t>Kaupo Kiis</t>
  </si>
  <si>
    <t>Võrumaa</t>
  </si>
  <si>
    <t>23.04.2023, Männiku</t>
  </si>
  <si>
    <t>Jüriöö KV 2023</t>
  </si>
  <si>
    <t>Jüriöö karikavõistlused laskmises 2023</t>
  </si>
  <si>
    <t>Männikul, 23.04.2023</t>
  </si>
  <si>
    <t>30l lamades</t>
  </si>
  <si>
    <t>T</t>
  </si>
  <si>
    <t>Reti-Karlota</t>
  </si>
  <si>
    <t>Rebane</t>
  </si>
  <si>
    <t>I/V</t>
  </si>
  <si>
    <t>vahetus</t>
  </si>
  <si>
    <t>P</t>
  </si>
  <si>
    <t>Karl-Kristjan</t>
  </si>
  <si>
    <t>Ilus</t>
  </si>
  <si>
    <t>Kaur</t>
  </si>
  <si>
    <t>Kala</t>
  </si>
  <si>
    <t>Bojartsuk</t>
  </si>
  <si>
    <t>Jakovlev</t>
  </si>
  <si>
    <t>Valeria</t>
  </si>
  <si>
    <t>Safronova</t>
  </si>
  <si>
    <t>V</t>
  </si>
  <si>
    <t>Jekaterina</t>
  </si>
  <si>
    <t>Issatsenkova</t>
  </si>
  <si>
    <t>Kertu</t>
  </si>
  <si>
    <t>Pustsenko</t>
  </si>
  <si>
    <t>Andri</t>
  </si>
  <si>
    <t>Männe</t>
  </si>
  <si>
    <t>Jõgeva</t>
  </si>
  <si>
    <t>Marii Maria</t>
  </si>
  <si>
    <t>Alund</t>
  </si>
  <si>
    <t>Aasmaa</t>
  </si>
  <si>
    <t>Rainis</t>
  </si>
  <si>
    <t>Martha</t>
  </si>
  <si>
    <t>Peterson</t>
  </si>
  <si>
    <t>Maribel</t>
  </si>
  <si>
    <t>Soonsein</t>
  </si>
  <si>
    <t>Tartu</t>
  </si>
  <si>
    <t>Lisell</t>
  </si>
  <si>
    <t>Väljak</t>
  </si>
  <si>
    <t>Joonas</t>
  </si>
  <si>
    <t>Adari</t>
  </si>
  <si>
    <t>Katri Mirtel</t>
  </si>
  <si>
    <t>Tutt</t>
  </si>
  <si>
    <t>Karspar</t>
  </si>
  <si>
    <t>Viiron</t>
  </si>
  <si>
    <t>Viru</t>
  </si>
  <si>
    <t>Argo</t>
  </si>
  <si>
    <t>Larionov</t>
  </si>
  <si>
    <t>Eliise</t>
  </si>
  <si>
    <t>Kädi</t>
  </si>
  <si>
    <t>Sulbi</t>
  </si>
  <si>
    <t xml:space="preserve">Kevin Andreas </t>
  </si>
  <si>
    <t>Grossberg</t>
  </si>
  <si>
    <t>Urmas</t>
  </si>
  <si>
    <t>Siir</t>
  </si>
  <si>
    <t>2009</t>
  </si>
  <si>
    <t>2006</t>
  </si>
  <si>
    <t>Sammal</t>
  </si>
  <si>
    <t>Annika</t>
  </si>
  <si>
    <t>Sarna</t>
  </si>
  <si>
    <t>2005</t>
  </si>
  <si>
    <t>Kermo</t>
  </si>
  <si>
    <t>Rea</t>
  </si>
  <si>
    <t>Reg.vorm</t>
  </si>
  <si>
    <t>ok</t>
  </si>
  <si>
    <t>Taavi</t>
  </si>
  <si>
    <t>Talvoja</t>
  </si>
  <si>
    <t>20 toelt</t>
  </si>
  <si>
    <t>Rebeka</t>
  </si>
  <si>
    <t>Stimmer</t>
  </si>
  <si>
    <t>Karin</t>
  </si>
  <si>
    <t>Veelaid</t>
  </si>
  <si>
    <t>Harjutus</t>
  </si>
  <si>
    <t>Malev</t>
  </si>
  <si>
    <t>T/P</t>
  </si>
  <si>
    <t>Perekonnanimi</t>
  </si>
  <si>
    <t>Sünnikuupäev</t>
  </si>
  <si>
    <t>Oskar</t>
  </si>
  <si>
    <t>Rammul</t>
  </si>
  <si>
    <t>30l lamades = sportpüss</t>
  </si>
  <si>
    <t>20 toelt = õhupüss</t>
  </si>
  <si>
    <t>Mirell</t>
  </si>
  <si>
    <t>Edwin Eduard</t>
  </si>
  <si>
    <t>Sisask</t>
  </si>
  <si>
    <t>Vanessa</t>
  </si>
  <si>
    <t>Puura</t>
  </si>
  <si>
    <t>Rasmus</t>
  </si>
  <si>
    <t>Arina</t>
  </si>
  <si>
    <t>Jefimova</t>
  </si>
  <si>
    <t xml:space="preserve">Kaarel </t>
  </si>
  <si>
    <t>Karp</t>
  </si>
  <si>
    <t>Kokku</t>
  </si>
  <si>
    <t>x</t>
  </si>
  <si>
    <t>s.a</t>
  </si>
  <si>
    <t>(All)</t>
  </si>
  <si>
    <t>Grand Total</t>
  </si>
  <si>
    <t>Alutaguse Total</t>
  </si>
  <si>
    <t>Harju Total</t>
  </si>
  <si>
    <t>Jõgeva Total</t>
  </si>
  <si>
    <t>Põlva Total</t>
  </si>
  <si>
    <t>Rapla Total</t>
  </si>
  <si>
    <t>Tallinn Total</t>
  </si>
  <si>
    <t>Tartu Total</t>
  </si>
  <si>
    <t>Viru Total</t>
  </si>
  <si>
    <t>Võru Total</t>
  </si>
  <si>
    <t>Sum of Kokku</t>
  </si>
  <si>
    <t>Total</t>
  </si>
  <si>
    <t>Data</t>
  </si>
  <si>
    <t>Sum of 1</t>
  </si>
  <si>
    <t>Sum of 2</t>
  </si>
  <si>
    <t>Sum of 3</t>
  </si>
  <si>
    <t>Koppelmann</t>
  </si>
  <si>
    <t>Mihkel</t>
  </si>
  <si>
    <t>Liblik</t>
  </si>
  <si>
    <t>Boklan</t>
  </si>
  <si>
    <t>Mart Mihkel</t>
  </si>
  <si>
    <t>Metsaviir</t>
  </si>
  <si>
    <t>Hairk</t>
  </si>
  <si>
    <t>Karl Felix</t>
  </si>
  <si>
    <t>Hindrikson</t>
  </si>
  <si>
    <t>Lõo</t>
  </si>
  <si>
    <t>Heleri</t>
  </si>
  <si>
    <t>Noora</t>
  </si>
  <si>
    <t>Kaur Laurimaa</t>
  </si>
  <si>
    <t>Elmet Orasson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</si>
</sst>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2"/>
      <name val="Times New Roman"/>
      <family val="1"/>
    </font>
    <font>
      <sz val="11"/>
      <color rgb="FF006100"/>
      <name val="Calibri"/>
      <family val="2"/>
      <scheme val="minor"/>
    </font>
    <font>
      <sz val="6"/>
      <name val="Verdana"/>
      <family val="2"/>
    </font>
    <font>
      <sz val="10"/>
      <color indexed="0"/>
      <name val="Verdana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10"/>
      <name val="Verdana"/>
      <family val="2"/>
    </font>
    <font>
      <b/>
      <sz val="10"/>
      <color indexed="0"/>
      <name val="Verdana"/>
      <family val="2"/>
    </font>
    <font>
      <i/>
      <u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0"/>
      <name val="Times New Roman"/>
      <family val="1"/>
      <charset val="186"/>
    </font>
    <font>
      <b/>
      <sz val="12"/>
      <color indexed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5" fillId="0" borderId="0" xfId="0" applyFont="1"/>
    <xf numFmtId="14" fontId="0" fillId="0" borderId="0" xfId="0" applyNumberFormat="1"/>
    <xf numFmtId="0" fontId="6" fillId="2" borderId="0" xfId="1"/>
    <xf numFmtId="0" fontId="0" fillId="0" borderId="0" xfId="0" quotePrefix="1"/>
    <xf numFmtId="14" fontId="0" fillId="0" borderId="0" xfId="0" quotePrefix="1" applyNumberFormat="1"/>
    <xf numFmtId="0" fontId="6" fillId="2" borderId="1" xfId="1" applyBorder="1"/>
    <xf numFmtId="0" fontId="7" fillId="0" borderId="0" xfId="0" applyFont="1"/>
    <xf numFmtId="0" fontId="8" fillId="0" borderId="0" xfId="0" applyFont="1"/>
    <xf numFmtId="1" fontId="0" fillId="0" borderId="0" xfId="0" applyNumberFormat="1"/>
    <xf numFmtId="0" fontId="10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pivotButton="1" applyBorder="1"/>
    <xf numFmtId="0" fontId="0" fillId="0" borderId="6" xfId="0" applyBorder="1"/>
    <xf numFmtId="0" fontId="0" fillId="0" borderId="2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NumberFormat="1" applyBorder="1"/>
    <xf numFmtId="0" fontId="0" fillId="0" borderId="6" xfId="0" applyNumberFormat="1" applyBorder="1"/>
    <xf numFmtId="0" fontId="0" fillId="0" borderId="10" xfId="0" applyBorder="1"/>
    <xf numFmtId="0" fontId="0" fillId="0" borderId="2" xfId="0" applyNumberFormat="1" applyBorder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165" fontId="5" fillId="0" borderId="0" xfId="0" applyNumberFormat="1" applyFont="1" applyAlignment="1"/>
    <xf numFmtId="165" fontId="4" fillId="0" borderId="0" xfId="0" applyNumberFormat="1" applyFont="1"/>
    <xf numFmtId="0" fontId="10" fillId="0" borderId="0" xfId="0" quotePrefix="1" applyFont="1" applyAlignment="1">
      <alignment horizontal="center"/>
    </xf>
    <xf numFmtId="0" fontId="4" fillId="0" borderId="0" xfId="0" applyFont="1" applyAlignment="1"/>
    <xf numFmtId="165" fontId="4" fillId="0" borderId="0" xfId="0" applyNumberFormat="1" applyFont="1" applyAlignment="1"/>
    <xf numFmtId="165" fontId="0" fillId="0" borderId="0" xfId="0" applyNumberFormat="1" applyBorder="1"/>
    <xf numFmtId="165" fontId="4" fillId="0" borderId="0" xfId="0" applyNumberFormat="1" applyFont="1" applyBorder="1"/>
    <xf numFmtId="164" fontId="5" fillId="0" borderId="0" xfId="0" applyNumberFormat="1" applyFont="1" applyBorder="1"/>
    <xf numFmtId="164" fontId="12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2" fillId="0" borderId="0" xfId="0" applyFont="1" applyBorder="1" applyAlignment="1"/>
    <xf numFmtId="0" fontId="0" fillId="0" borderId="0" xfId="0" applyNumberFormat="1" applyBorder="1"/>
    <xf numFmtId="0" fontId="12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4" fillId="0" borderId="0" xfId="0" quotePrefix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11" fillId="0" borderId="0" xfId="0" applyFont="1" applyBorder="1"/>
    <xf numFmtId="164" fontId="0" fillId="0" borderId="0" xfId="0" applyNumberFormat="1" applyBorder="1"/>
    <xf numFmtId="164" fontId="11" fillId="0" borderId="0" xfId="0" applyNumberFormat="1" applyFont="1" applyBorder="1"/>
    <xf numFmtId="0" fontId="8" fillId="0" borderId="0" xfId="0" applyFont="1" applyBorder="1"/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164" fontId="16" fillId="0" borderId="0" xfId="0" applyNumberFormat="1" applyFont="1" applyBorder="1"/>
    <xf numFmtId="164" fontId="17" fillId="0" borderId="0" xfId="0" applyNumberFormat="1" applyFont="1" applyBorder="1"/>
    <xf numFmtId="0" fontId="14" fillId="0" borderId="0" xfId="0" applyFont="1" applyBorder="1"/>
    <xf numFmtId="0" fontId="14" fillId="0" borderId="0" xfId="0" quotePrefix="1" applyFont="1" applyAlignment="1">
      <alignment horizontal="center"/>
    </xf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strit Viisma-Kass" refreshedDate="45039.523296412037" createdVersion="1" refreshedVersion="8" recordCount="56" upgradeOnRefresh="1">
  <cacheSource type="worksheet">
    <worksheetSource ref="B1:U65536" sheet="Tulemused"/>
  </cacheSource>
  <cacheFields count="20">
    <cacheField name="Harjutus" numFmtId="0">
      <sharedItems containsBlank="1" count="3">
        <s v="30l lamades"/>
        <m/>
        <s v="20 toelt"/>
      </sharedItems>
    </cacheField>
    <cacheField name="Malev" numFmtId="0">
      <sharedItems containsBlank="1" count="10">
        <s v="Põlva"/>
        <s v="Alutaguse"/>
        <s v="Jõgeva"/>
        <s v="Tartu"/>
        <s v="Rapla"/>
        <s v="Viru"/>
        <s v="Võru"/>
        <s v="Tallinn"/>
        <s v="Harju"/>
        <m/>
      </sharedItems>
    </cacheField>
    <cacheField name="T/P" numFmtId="0">
      <sharedItems containsBlank="1" count="3">
        <s v="T"/>
        <s v="P"/>
        <m/>
      </sharedItems>
    </cacheField>
    <cacheField name="Eesnimi" numFmtId="0">
      <sharedItems containsBlank="1" count="42">
        <s v="Reti-Karlota"/>
        <s v="Karl-Kristjan"/>
        <s v="Kaur"/>
        <s v="Aleksandra"/>
        <s v="Jegor"/>
        <s v="Valeria"/>
        <s v="Jekaterina"/>
        <s v="Kertu"/>
        <s v="Andri"/>
        <s v="Marii Maria"/>
        <s v="Rainis"/>
        <s v="Martha"/>
        <s v="Maribel"/>
        <s v="Lisell"/>
        <s v="Joonas"/>
        <s v="Katri Mirtel"/>
        <s v="Karspar"/>
        <s v="Argo"/>
        <s v="Eliise"/>
        <s v="Kädi"/>
        <s v="Kevin Andreas "/>
        <s v="Urmas"/>
        <s v="Kristiina"/>
        <s v="Mart Mihkel"/>
        <s v="Annika"/>
        <s v="Kermo"/>
        <m/>
        <s v="Taavi"/>
        <s v="Rebeka"/>
        <s v="Kaarel "/>
        <s v="Arina"/>
        <s v="Karin"/>
        <s v="Oskar"/>
        <s v="Mirell"/>
        <s v="Edwin Eduard"/>
        <s v="Vanessa"/>
        <s v="Rasmus"/>
        <s v="Noora"/>
        <s v="Mihkel"/>
        <s v="Heleri"/>
        <s v="Laura"/>
        <s v="Karl Felix"/>
      </sharedItems>
    </cacheField>
    <cacheField name="Perekonnanimi" numFmtId="0">
      <sharedItems containsBlank="1" count="41">
        <s v="Rebane"/>
        <s v="Ilus"/>
        <s v="Kala"/>
        <s v="Bojartsuk"/>
        <s v="Jakovlev"/>
        <s v="Safronova"/>
        <s v="Issatsenkova"/>
        <s v="Pustsenko"/>
        <s v="Männe"/>
        <s v="Alund"/>
        <s v="Aasmaa"/>
        <s v="Peterson"/>
        <s v="Soonsein"/>
        <s v="Väljak"/>
        <s v="Adari"/>
        <s v="Tutt"/>
        <s v="Viiron"/>
        <s v="Larionov"/>
        <s v="Joonas"/>
        <s v="Sulbi"/>
        <s v="Grossberg"/>
        <s v="Siir"/>
        <s v="Sammal"/>
        <s v="Metsaviir"/>
        <s v="Sarna"/>
        <s v="Rea"/>
        <m/>
        <s v="Talvoja"/>
        <s v="Stimmer"/>
        <s v="Karp"/>
        <s v="Jefimova"/>
        <s v="Veelaid"/>
        <s v="Rammul"/>
        <s v="Sisask"/>
        <s v="Puura"/>
        <s v="Lõo"/>
        <s v="Koppelmann"/>
        <s v="Liblik"/>
        <s v="Boklan"/>
        <s v="Hairk"/>
        <s v="Hindrikson"/>
      </sharedItems>
    </cacheField>
    <cacheField name="Sünnikuupäev" numFmtId="0">
      <sharedItems containsDate="1" containsBlank="1" containsMixedTypes="1" minDate="2004-11-17T00:00:00" maxDate="2013-04-29T00:00:00" count="35">
        <d v="2008-08-07T00:00:00"/>
        <d v="2004-11-17T00:00:00"/>
        <d v="2006-12-06T00:00:00"/>
        <d v="2007-09-06T00:00:00"/>
        <d v="2005-03-25T00:00:00"/>
        <d v="2009-05-25T00:00:00"/>
        <d v="2006-10-10T00:00:00"/>
        <d v="2007-02-02T00:00:00"/>
        <d v="2006-03-02T00:00:00"/>
        <d v="2004-12-16T00:00:00"/>
        <d v="2004-12-17T00:00:00"/>
        <d v="2009-12-13T00:00:00"/>
        <d v="2006-07-04T00:00:00"/>
        <d v="2007-11-20T00:00:00"/>
        <d v="2008-03-18T00:00:00"/>
        <d v="2006-11-25T00:00:00"/>
        <d v="2004-11-22T00:00:00"/>
        <d v="2006-03-08T00:00:00"/>
        <d v="2007-06-03T00:00:00"/>
        <d v="2008-05-23T00:00:00"/>
        <d v="2008-02-14T00:00:00"/>
        <s v="2009"/>
        <s v="2006"/>
        <m/>
        <s v="2005"/>
        <d v="2010-11-21T00:00:00"/>
        <d v="2011-11-03T00:00:00"/>
        <d v="2009-06-15T00:00:00"/>
        <d v="2010-11-29T00:00:00"/>
        <d v="2009-09-13T00:00:00"/>
        <d v="2011-06-16T00:00:00"/>
        <d v="2012-06-29T00:00:00"/>
        <d v="2011-07-09T00:00:00"/>
        <d v="2013-04-28T00:00:00"/>
        <d v="2012-12-29T00:00:00"/>
      </sharedItems>
    </cacheField>
    <cacheField name="s.a" numFmtId="0">
      <sharedItems containsString="0" containsBlank="1" containsNumber="1" containsInteger="1" minValue="2004" maxValue="2013" count="11">
        <n v="2008"/>
        <n v="2004"/>
        <n v="2006"/>
        <n v="2007"/>
        <n v="2005"/>
        <n v="2009"/>
        <m/>
        <n v="2010"/>
        <n v="2011"/>
        <n v="2012"/>
        <n v="2013"/>
      </sharedItems>
    </cacheField>
    <cacheField name="I/V" numFmtId="0">
      <sharedItems containsBlank="1" count="3">
        <s v="V"/>
        <s v="I"/>
        <m/>
      </sharedItems>
    </cacheField>
    <cacheField name="vahetus" numFmtId="0">
      <sharedItems containsString="0" containsBlank="1" containsNumber="1" containsInteger="1" minValue="1" maxValue="3"/>
    </cacheField>
    <cacheField name="x" numFmtId="0">
      <sharedItems containsNonDate="0" containsString="0" containsBlank="1"/>
    </cacheField>
    <cacheField name="Reg.vorm" numFmtId="0">
      <sharedItems containsBlank="1"/>
    </cacheField>
    <cacheField name="x2" numFmtId="0">
      <sharedItems containsNonDate="0" containsString="0" containsBlank="1"/>
    </cacheField>
    <cacheField name="x3" numFmtId="0">
      <sharedItems containsBlank="1"/>
    </cacheField>
    <cacheField name="30l lamades = sportpüss" numFmtId="0">
      <sharedItems containsBlank="1"/>
    </cacheField>
    <cacheField name="x4" numFmtId="0">
      <sharedItems containsNonDate="0" containsString="0" containsBlank="1"/>
    </cacheField>
    <cacheField name="x5" numFmtId="0">
      <sharedItems containsNonDate="0" containsString="0" containsBlank="1"/>
    </cacheField>
    <cacheField name="1" numFmtId="0">
      <sharedItems containsString="0" containsBlank="1" containsNumber="1" minValue="78" maxValue="105"/>
    </cacheField>
    <cacheField name="2" numFmtId="0">
      <sharedItems containsString="0" containsBlank="1" containsNumber="1" minValue="70.400000000000006" maxValue="105.4"/>
    </cacheField>
    <cacheField name="3" numFmtId="0">
      <sharedItems containsString="0" containsBlank="1" containsNumber="1" minValue="74.8" maxValue="103.7"/>
    </cacheField>
    <cacheField name="Kokku" numFmtId="0">
      <sharedItems containsString="0" containsBlank="1" containsNumber="1" minValue="0" maxValue="306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strit Viisma-Kass" refreshedDate="45039.528340856479" createdVersion="8" refreshedVersion="8" recordCount="51">
  <cacheSource type="worksheet">
    <worksheetSource ref="B1:U435" sheet="Tulemused"/>
  </cacheSource>
  <cacheFields count="20">
    <cacheField name="Harjutus" numFmtId="0">
      <sharedItems containsBlank="1" count="3">
        <s v="30l lamades"/>
        <m/>
        <s v="20 toelt"/>
      </sharedItems>
    </cacheField>
    <cacheField name="Malev" numFmtId="0">
      <sharedItems containsBlank="1" count="10">
        <s v="Põlva"/>
        <s v="Alutaguse"/>
        <s v="Jõgeva"/>
        <s v="Tartu"/>
        <s v="Rapla"/>
        <s v="Viru"/>
        <s v="Võru"/>
        <s v="Tallinn"/>
        <s v="Harju"/>
        <m/>
      </sharedItems>
    </cacheField>
    <cacheField name="T/P" numFmtId="0">
      <sharedItems containsBlank="1"/>
    </cacheField>
    <cacheField name="Eesnimi" numFmtId="0">
      <sharedItems containsBlank="1" count="44">
        <s v="Reti-Karlota"/>
        <s v="Karl-Kristjan"/>
        <s v="Kaur"/>
        <s v="Aleksandra"/>
        <s v="Jegor"/>
        <s v="Valeria"/>
        <s v="Jekaterina"/>
        <s v="Kertu"/>
        <s v="Andri"/>
        <s v="Marii Maria"/>
        <s v="Rainis"/>
        <s v="Martha"/>
        <s v="Maribel"/>
        <s v="Lisell"/>
        <s v="Joonas"/>
        <s v="Katri Mirtel"/>
        <s v="Karspar"/>
        <s v="Argo"/>
        <s v="Eliise"/>
        <s v="Kädi"/>
        <s v="Kevin Andreas "/>
        <s v="Urmas"/>
        <s v="Kristiina"/>
        <s v="Mart Mihkel"/>
        <s v="Annika"/>
        <s v="Kermo"/>
        <m/>
        <s v="Taavi"/>
        <s v="Rebeka"/>
        <s v="Kaarel "/>
        <s v="Arina"/>
        <s v="Karin"/>
        <s v="Oskar"/>
        <s v="Mirell"/>
        <s v="Edwin Eduard"/>
        <s v="Vanessa"/>
        <s v="Rasmus"/>
        <s v="Noora"/>
        <s v="Mihkel"/>
        <s v="Heleri"/>
        <s v="Laura"/>
        <s v="Karl Felix"/>
        <s v="Nora" u="1"/>
        <s v="Helen" u="1"/>
      </sharedItems>
    </cacheField>
    <cacheField name="Perekonnanimi" numFmtId="0">
      <sharedItems containsBlank="1" count="41">
        <s v="Rebane"/>
        <s v="Ilus"/>
        <s v="Kala"/>
        <s v="Bojartsuk"/>
        <s v="Jakovlev"/>
        <s v="Safronova"/>
        <s v="Issatsenkova"/>
        <s v="Pustsenko"/>
        <s v="Männe"/>
        <s v="Alund"/>
        <s v="Aasmaa"/>
        <s v="Peterson"/>
        <s v="Soonsein"/>
        <s v="Väljak"/>
        <s v="Adari"/>
        <s v="Tutt"/>
        <s v="Viiron"/>
        <s v="Larionov"/>
        <s v="Joonas"/>
        <s v="Sulbi"/>
        <s v="Grossberg"/>
        <s v="Siir"/>
        <s v="Sammal"/>
        <s v="Metsaviir"/>
        <s v="Sarna"/>
        <s v="Rea"/>
        <m/>
        <s v="Talvoja"/>
        <s v="Stimmer"/>
        <s v="Karp"/>
        <s v="Jefimova"/>
        <s v="Veelaid"/>
        <s v="Rammul"/>
        <s v="Sisask"/>
        <s v="Puura"/>
        <s v="Lõo"/>
        <s v="Koppelmann"/>
        <s v="Liblik"/>
        <s v="Boklan"/>
        <s v="Hairk"/>
        <s v="Hindrikson"/>
      </sharedItems>
    </cacheField>
    <cacheField name="Sünnikuupäev" numFmtId="0">
      <sharedItems containsDate="1" containsBlank="1" containsMixedTypes="1" minDate="2004-11-17T00:00:00" maxDate="2013-04-29T00:00:00"/>
    </cacheField>
    <cacheField name="s.a" numFmtId="0">
      <sharedItems containsString="0" containsBlank="1" containsNumber="1" containsInteger="1" minValue="2004" maxValue="2013"/>
    </cacheField>
    <cacheField name="I/V" numFmtId="0">
      <sharedItems containsBlank="1" count="3">
        <s v="V"/>
        <s v="I"/>
        <m/>
      </sharedItems>
    </cacheField>
    <cacheField name="vahetus" numFmtId="0">
      <sharedItems containsString="0" containsBlank="1" containsNumber="1" containsInteger="1" minValue="1" maxValue="3"/>
    </cacheField>
    <cacheField name="x" numFmtId="0">
      <sharedItems containsNonDate="0" containsString="0" containsBlank="1"/>
    </cacheField>
    <cacheField name="Reg.vorm" numFmtId="0">
      <sharedItems containsBlank="1"/>
    </cacheField>
    <cacheField name="x2" numFmtId="0">
      <sharedItems containsNonDate="0" containsString="0" containsBlank="1"/>
    </cacheField>
    <cacheField name="x3" numFmtId="0">
      <sharedItems containsBlank="1"/>
    </cacheField>
    <cacheField name="30l lamades = sportpüss" numFmtId="0">
      <sharedItems containsBlank="1"/>
    </cacheField>
    <cacheField name="x4" numFmtId="0">
      <sharedItems containsNonDate="0" containsString="0" containsBlank="1"/>
    </cacheField>
    <cacheField name="x5" numFmtId="0">
      <sharedItems containsNonDate="0" containsString="0" containsBlank="1"/>
    </cacheField>
    <cacheField name="1" numFmtId="0">
      <sharedItems containsString="0" containsBlank="1" containsNumber="1" minValue="78" maxValue="105"/>
    </cacheField>
    <cacheField name="2" numFmtId="0">
      <sharedItems containsString="0" containsBlank="1" containsNumber="1" minValue="61.4" maxValue="105.4"/>
    </cacheField>
    <cacheField name="3" numFmtId="0">
      <sharedItems containsString="0" containsBlank="1" containsNumber="1" minValue="68.8" maxValue="103.7"/>
    </cacheField>
    <cacheField name="Kokku" numFmtId="0">
      <sharedItems containsString="0" containsBlank="1" containsNumber="1" minValue="0" maxValue="306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strit Viisma-Kass" refreshedDate="45039.530285532404" createdVersion="8" refreshedVersion="8" recordCount="51">
  <cacheSource type="worksheet">
    <worksheetSource ref="B1:U455" sheet="Tulemused"/>
  </cacheSource>
  <cacheFields count="20">
    <cacheField name="Harjutus" numFmtId="0">
      <sharedItems containsBlank="1" count="3">
        <s v="30l lamades"/>
        <m/>
        <s v="20 toelt"/>
      </sharedItems>
    </cacheField>
    <cacheField name="Malev" numFmtId="0">
      <sharedItems containsBlank="1" count="10">
        <s v="Põlva"/>
        <s v="Alutaguse"/>
        <s v="Jõgeva"/>
        <s v="Tartu"/>
        <s v="Rapla"/>
        <s v="Viru"/>
        <s v="Võru"/>
        <s v="Tallinn"/>
        <s v="Harju"/>
        <m/>
      </sharedItems>
    </cacheField>
    <cacheField name="T/P" numFmtId="0">
      <sharedItems containsBlank="1" count="3">
        <s v="T"/>
        <s v="P"/>
        <m/>
      </sharedItems>
    </cacheField>
    <cacheField name="Eesnimi" numFmtId="0">
      <sharedItems containsBlank="1" count="45">
        <s v="Reti-Karlota"/>
        <s v="Karl-Kristjan"/>
        <s v="Kaur"/>
        <s v="Aleksandra"/>
        <s v="Jegor"/>
        <s v="Valeria"/>
        <s v="Jekaterina"/>
        <s v="Kertu"/>
        <s v="Andri"/>
        <s v="Marii Maria"/>
        <s v="Rainis"/>
        <s v="Martha"/>
        <s v="Maribel"/>
        <s v="Lisell"/>
        <s v="Joonas"/>
        <s v="Katri Mirtel"/>
        <s v="Karspar"/>
        <s v="Argo"/>
        <s v="Eliise"/>
        <s v="Kädi"/>
        <s v="Kevin Andreas "/>
        <s v="Urmas"/>
        <s v="Kristiina"/>
        <s v="Mart Mihkel"/>
        <s v="Annika"/>
        <s v="Kermo"/>
        <m/>
        <s v="Taavi"/>
        <s v="Rebeka"/>
        <s v="Kaarel "/>
        <s v="Arina"/>
        <s v="Karin"/>
        <s v="Oskar"/>
        <s v="Mirell"/>
        <s v="Edwin Eduard"/>
        <s v="Vanessa"/>
        <s v="Rasmus"/>
        <s v="Noora"/>
        <s v="Mihkel"/>
        <s v="Heleri"/>
        <s v="Laura"/>
        <s v="Karl Felix"/>
        <s v="Nora" u="1"/>
        <s v="Helen" u="1"/>
        <s v="Karolin" u="1"/>
      </sharedItems>
    </cacheField>
    <cacheField name="Perekonnanimi" numFmtId="0">
      <sharedItems containsBlank="1" count="43">
        <s v="Rebane"/>
        <s v="Ilus"/>
        <s v="Kala"/>
        <s v="Bojartsuk"/>
        <s v="Jakovlev"/>
        <s v="Safronova"/>
        <s v="Issatsenkova"/>
        <s v="Pustsenko"/>
        <s v="Männe"/>
        <s v="Alund"/>
        <s v="Aasmaa"/>
        <s v="Peterson"/>
        <s v="Soonsein"/>
        <s v="Väljak"/>
        <s v="Adari"/>
        <s v="Tutt"/>
        <s v="Viiron"/>
        <s v="Larionov"/>
        <s v="Joonas"/>
        <s v="Sulbi"/>
        <s v="Grossberg"/>
        <s v="Siir"/>
        <s v="Sammal"/>
        <s v="Metsaviir"/>
        <s v="Sarna"/>
        <s v="Rea"/>
        <m/>
        <s v="Talvoja"/>
        <s v="Stimmer"/>
        <s v="Karp"/>
        <s v="Jefimova"/>
        <s v="Veelaid"/>
        <s v="Rammul"/>
        <s v="Sisask"/>
        <s v="Puura"/>
        <s v="Lõo"/>
        <s v="Koppelmann"/>
        <s v="Liblik"/>
        <s v="Boklan"/>
        <s v="Hairk"/>
        <s v="Hindrikson"/>
        <s v="Loo" u="1"/>
        <s v="Matsalu" u="1"/>
      </sharedItems>
    </cacheField>
    <cacheField name="Sünnikuupäev" numFmtId="0">
      <sharedItems containsDate="1" containsBlank="1" containsMixedTypes="1" minDate="2004-11-17T00:00:00" maxDate="2013-04-29T00:00:00"/>
    </cacheField>
    <cacheField name="s.a" numFmtId="0">
      <sharedItems containsString="0" containsBlank="1" containsNumber="1" containsInteger="1" minValue="2004" maxValue="2020" count="12">
        <n v="2008"/>
        <n v="2004"/>
        <n v="2006"/>
        <n v="2007"/>
        <n v="2005"/>
        <n v="2009"/>
        <m/>
        <n v="2010"/>
        <n v="2011"/>
        <n v="2012"/>
        <n v="2013"/>
        <n v="2020" u="1"/>
      </sharedItems>
    </cacheField>
    <cacheField name="I/V" numFmtId="0">
      <sharedItems containsBlank="1" count="3">
        <s v="V"/>
        <s v="I"/>
        <m/>
      </sharedItems>
    </cacheField>
    <cacheField name="vahetus" numFmtId="0">
      <sharedItems containsString="0" containsBlank="1" containsNumber="1" containsInteger="1" minValue="1" maxValue="3"/>
    </cacheField>
    <cacheField name="x" numFmtId="0">
      <sharedItems containsNonDate="0" containsString="0" containsBlank="1"/>
    </cacheField>
    <cacheField name="Reg.vorm" numFmtId="0">
      <sharedItems containsBlank="1"/>
    </cacheField>
    <cacheField name="x2" numFmtId="0">
      <sharedItems containsNonDate="0" containsString="0" containsBlank="1"/>
    </cacheField>
    <cacheField name="x3" numFmtId="0">
      <sharedItems containsBlank="1"/>
    </cacheField>
    <cacheField name="30l lamades = sportpüss" numFmtId="0">
      <sharedItems containsBlank="1"/>
    </cacheField>
    <cacheField name="x4" numFmtId="0">
      <sharedItems containsNonDate="0" containsString="0" containsBlank="1"/>
    </cacheField>
    <cacheField name="x5" numFmtId="0">
      <sharedItems containsNonDate="0" containsString="0" containsBlank="1"/>
    </cacheField>
    <cacheField name="1" numFmtId="0">
      <sharedItems containsString="0" containsBlank="1" containsNumber="1" minValue="78" maxValue="105"/>
    </cacheField>
    <cacheField name="2" numFmtId="0">
      <sharedItems containsString="0" containsBlank="1" containsNumber="1" minValue="61.4" maxValue="105.4"/>
    </cacheField>
    <cacheField name="3" numFmtId="0">
      <sharedItems containsString="0" containsBlank="1" containsNumber="1" minValue="68.8" maxValue="103.7"/>
    </cacheField>
    <cacheField name="Kokku" numFmtId="0">
      <sharedItems containsString="0" containsBlank="1" containsNumber="1" minValue="0" maxValue="306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x v="0"/>
    <x v="0"/>
    <x v="0"/>
    <x v="0"/>
    <x v="0"/>
    <x v="0"/>
    <x v="0"/>
    <x v="0"/>
    <n v="3"/>
    <m/>
    <s v="ok"/>
    <m/>
    <s v="PõlvaTReti-KarlotaRebane30l lamades"/>
    <s v="20 toelt = õhupüss"/>
    <m/>
    <m/>
    <n v="93.8"/>
    <n v="92.5"/>
    <n v="92.7"/>
    <n v="279"/>
  </r>
  <r>
    <x v="0"/>
    <x v="0"/>
    <x v="1"/>
    <x v="1"/>
    <x v="1"/>
    <x v="1"/>
    <x v="1"/>
    <x v="0"/>
    <n v="3"/>
    <m/>
    <s v="ok"/>
    <m/>
    <s v="PõlvaPKarl-KristjanIlus30l lamades"/>
    <m/>
    <m/>
    <m/>
    <m/>
    <m/>
    <m/>
    <n v="0"/>
  </r>
  <r>
    <x v="0"/>
    <x v="0"/>
    <x v="1"/>
    <x v="2"/>
    <x v="2"/>
    <x v="2"/>
    <x v="2"/>
    <x v="1"/>
    <n v="3"/>
    <m/>
    <s v="ok"/>
    <m/>
    <s v="PõlvaPKaurKala30l lamades"/>
    <m/>
    <m/>
    <m/>
    <m/>
    <m/>
    <m/>
    <n v="0"/>
  </r>
  <r>
    <x v="0"/>
    <x v="1"/>
    <x v="0"/>
    <x v="3"/>
    <x v="3"/>
    <x v="3"/>
    <x v="3"/>
    <x v="0"/>
    <n v="1"/>
    <m/>
    <s v="ok"/>
    <m/>
    <s v="AlutaguseTAleksandraBojartsuk30l lamades"/>
    <m/>
    <m/>
    <m/>
    <n v="100.5"/>
    <n v="101.5"/>
    <n v="102.3"/>
    <n v="304.3"/>
  </r>
  <r>
    <x v="0"/>
    <x v="1"/>
    <x v="1"/>
    <x v="4"/>
    <x v="4"/>
    <x v="4"/>
    <x v="4"/>
    <x v="0"/>
    <n v="1"/>
    <m/>
    <s v="ok"/>
    <m/>
    <s v="AlutagusePJegorJakovlev30l lamades"/>
    <m/>
    <m/>
    <m/>
    <n v="98.1"/>
    <n v="99.1"/>
    <n v="100.7"/>
    <n v="297.89999999999998"/>
  </r>
  <r>
    <x v="0"/>
    <x v="1"/>
    <x v="0"/>
    <x v="5"/>
    <x v="5"/>
    <x v="5"/>
    <x v="5"/>
    <x v="1"/>
    <n v="2"/>
    <m/>
    <m/>
    <m/>
    <s v="AlutaguseTValeriaSafronova30l lamades"/>
    <m/>
    <m/>
    <m/>
    <n v="99"/>
    <n v="101.3"/>
    <n v="101.7"/>
    <n v="302"/>
  </r>
  <r>
    <x v="0"/>
    <x v="1"/>
    <x v="0"/>
    <x v="6"/>
    <x v="6"/>
    <x v="6"/>
    <x v="2"/>
    <x v="1"/>
    <n v="2"/>
    <m/>
    <s v="ok"/>
    <m/>
    <s v="AlutaguseTJekaterinaIssatsenkova30l lamades"/>
    <m/>
    <m/>
    <m/>
    <n v="98.9"/>
    <n v="100.1"/>
    <n v="102.3"/>
    <n v="301.3"/>
  </r>
  <r>
    <x v="0"/>
    <x v="1"/>
    <x v="0"/>
    <x v="7"/>
    <x v="7"/>
    <x v="7"/>
    <x v="3"/>
    <x v="1"/>
    <n v="2"/>
    <m/>
    <s v="ok"/>
    <m/>
    <s v="AlutaguseTKertuPustsenko30l lamades"/>
    <m/>
    <m/>
    <m/>
    <n v="96.4"/>
    <n v="91.8"/>
    <n v="96.2"/>
    <n v="284.39999999999998"/>
  </r>
  <r>
    <x v="0"/>
    <x v="1"/>
    <x v="1"/>
    <x v="8"/>
    <x v="8"/>
    <x v="8"/>
    <x v="2"/>
    <x v="1"/>
    <n v="3"/>
    <m/>
    <s v="ok"/>
    <m/>
    <s v="AlutagusePAndriMänne30l lamades"/>
    <m/>
    <m/>
    <m/>
    <m/>
    <m/>
    <m/>
    <n v="0"/>
  </r>
  <r>
    <x v="0"/>
    <x v="2"/>
    <x v="0"/>
    <x v="9"/>
    <x v="9"/>
    <x v="9"/>
    <x v="1"/>
    <x v="0"/>
    <n v="2"/>
    <m/>
    <m/>
    <m/>
    <s v="JõgevaTMarii MariaAlund30l lamades"/>
    <m/>
    <m/>
    <m/>
    <m/>
    <m/>
    <m/>
    <n v="0"/>
  </r>
  <r>
    <x v="0"/>
    <x v="2"/>
    <x v="1"/>
    <x v="10"/>
    <x v="10"/>
    <x v="10"/>
    <x v="1"/>
    <x v="0"/>
    <n v="2"/>
    <m/>
    <m/>
    <m/>
    <s v="JõgevaPRainisAasmaa30l lamades"/>
    <m/>
    <m/>
    <m/>
    <n v="82.2"/>
    <n v="70.400000000000006"/>
    <n v="81.400000000000006"/>
    <n v="234.00000000000003"/>
  </r>
  <r>
    <x v="0"/>
    <x v="2"/>
    <x v="0"/>
    <x v="11"/>
    <x v="11"/>
    <x v="11"/>
    <x v="5"/>
    <x v="1"/>
    <n v="3"/>
    <m/>
    <m/>
    <m/>
    <s v="JõgevaTMarthaPeterson30l lamades"/>
    <m/>
    <m/>
    <m/>
    <m/>
    <m/>
    <m/>
    <n v="0"/>
  </r>
  <r>
    <x v="0"/>
    <x v="2"/>
    <x v="0"/>
    <x v="12"/>
    <x v="12"/>
    <x v="12"/>
    <x v="2"/>
    <x v="1"/>
    <n v="3"/>
    <m/>
    <m/>
    <m/>
    <s v="JõgevaTMaribelSoonsein30l lamades"/>
    <m/>
    <m/>
    <m/>
    <m/>
    <m/>
    <m/>
    <n v="0"/>
  </r>
  <r>
    <x v="0"/>
    <x v="3"/>
    <x v="0"/>
    <x v="13"/>
    <x v="13"/>
    <x v="13"/>
    <x v="3"/>
    <x v="0"/>
    <n v="2"/>
    <m/>
    <m/>
    <m/>
    <s v="TartuTLisellVäljak30l lamades"/>
    <m/>
    <m/>
    <m/>
    <n v="100.1"/>
    <n v="98.5"/>
    <n v="100.7"/>
    <n v="299.3"/>
  </r>
  <r>
    <x v="0"/>
    <x v="3"/>
    <x v="1"/>
    <x v="14"/>
    <x v="14"/>
    <x v="14"/>
    <x v="0"/>
    <x v="0"/>
    <n v="2"/>
    <m/>
    <m/>
    <m/>
    <s v="TartuPJoonasAdari30l lamades"/>
    <m/>
    <m/>
    <m/>
    <n v="79.7"/>
    <n v="82.5"/>
    <n v="74.8"/>
    <n v="237"/>
  </r>
  <r>
    <x v="0"/>
    <x v="4"/>
    <x v="0"/>
    <x v="15"/>
    <x v="15"/>
    <x v="15"/>
    <x v="2"/>
    <x v="0"/>
    <n v="1"/>
    <m/>
    <s v="ok"/>
    <m/>
    <s v="RaplaTKatri MirtelTutt30l lamades"/>
    <m/>
    <m/>
    <m/>
    <n v="101.5"/>
    <n v="94.7"/>
    <n v="100"/>
    <n v="296.2"/>
  </r>
  <r>
    <x v="0"/>
    <x v="4"/>
    <x v="1"/>
    <x v="16"/>
    <x v="16"/>
    <x v="16"/>
    <x v="1"/>
    <x v="0"/>
    <n v="1"/>
    <m/>
    <s v="ok"/>
    <m/>
    <s v="RaplaPKarsparViiron30l lamades"/>
    <m/>
    <m/>
    <m/>
    <n v="100.6"/>
    <n v="102.2"/>
    <n v="103.7"/>
    <n v="306.5"/>
  </r>
  <r>
    <x v="0"/>
    <x v="5"/>
    <x v="1"/>
    <x v="17"/>
    <x v="17"/>
    <x v="17"/>
    <x v="2"/>
    <x v="0"/>
    <n v="1"/>
    <m/>
    <m/>
    <m/>
    <s v="ViruPArgoLarionov30l lamades"/>
    <m/>
    <m/>
    <m/>
    <n v="92.8"/>
    <n v="94.2"/>
    <n v="96.2"/>
    <n v="283.2"/>
  </r>
  <r>
    <x v="0"/>
    <x v="5"/>
    <x v="0"/>
    <x v="18"/>
    <x v="18"/>
    <x v="18"/>
    <x v="3"/>
    <x v="0"/>
    <n v="2"/>
    <m/>
    <m/>
    <m/>
    <s v="ViruTEliiseJoonas30l lamades"/>
    <m/>
    <m/>
    <m/>
    <n v="95.3"/>
    <n v="92.9"/>
    <n v="94.4"/>
    <n v="282.60000000000002"/>
  </r>
  <r>
    <x v="0"/>
    <x v="6"/>
    <x v="0"/>
    <x v="19"/>
    <x v="19"/>
    <x v="19"/>
    <x v="0"/>
    <x v="0"/>
    <n v="2"/>
    <m/>
    <s v="ok"/>
    <m/>
    <s v="VõruTKädiSulbi30l lamades"/>
    <m/>
    <m/>
    <m/>
    <n v="78"/>
    <n v="70.7"/>
    <n v="74.8"/>
    <n v="223.5"/>
  </r>
  <r>
    <x v="0"/>
    <x v="6"/>
    <x v="1"/>
    <x v="20"/>
    <x v="20"/>
    <x v="20"/>
    <x v="0"/>
    <x v="0"/>
    <n v="2"/>
    <m/>
    <s v="ok"/>
    <m/>
    <s v="VõruPKevin Andreas Grossberg30l lamades"/>
    <m/>
    <m/>
    <m/>
    <n v="83.4"/>
    <n v="83.7"/>
    <n v="88.4"/>
    <n v="255.50000000000003"/>
  </r>
  <r>
    <x v="0"/>
    <x v="7"/>
    <x v="1"/>
    <x v="21"/>
    <x v="21"/>
    <x v="21"/>
    <x v="5"/>
    <x v="0"/>
    <n v="2"/>
    <m/>
    <m/>
    <m/>
    <s v="TallinnPUrmasSiir30l lamades"/>
    <m/>
    <m/>
    <m/>
    <n v="83.1"/>
    <n v="74"/>
    <n v="76.900000000000006"/>
    <n v="234"/>
  </r>
  <r>
    <x v="0"/>
    <x v="7"/>
    <x v="0"/>
    <x v="22"/>
    <x v="22"/>
    <x v="22"/>
    <x v="2"/>
    <x v="0"/>
    <n v="2"/>
    <m/>
    <m/>
    <m/>
    <s v="TallinnTKristiinaSammal30l lamades"/>
    <m/>
    <m/>
    <m/>
    <n v="98.7"/>
    <n v="96.4"/>
    <n v="89.3"/>
    <n v="284.40000000000003"/>
  </r>
  <r>
    <x v="0"/>
    <x v="7"/>
    <x v="1"/>
    <x v="23"/>
    <x v="23"/>
    <x v="23"/>
    <x v="3"/>
    <x v="1"/>
    <m/>
    <m/>
    <m/>
    <m/>
    <s v="TallinnPMart MihkelMetsaviir30l lamades"/>
    <m/>
    <m/>
    <m/>
    <m/>
    <m/>
    <m/>
    <m/>
  </r>
  <r>
    <x v="0"/>
    <x v="8"/>
    <x v="0"/>
    <x v="24"/>
    <x v="24"/>
    <x v="24"/>
    <x v="4"/>
    <x v="0"/>
    <n v="1"/>
    <m/>
    <m/>
    <m/>
    <s v="HarjuTAnnikaSarna30l lamades"/>
    <m/>
    <m/>
    <m/>
    <m/>
    <m/>
    <m/>
    <n v="0"/>
  </r>
  <r>
    <x v="0"/>
    <x v="8"/>
    <x v="1"/>
    <x v="25"/>
    <x v="25"/>
    <x v="24"/>
    <x v="4"/>
    <x v="0"/>
    <n v="1"/>
    <m/>
    <m/>
    <m/>
    <s v="HarjuPKermoRea30l lamades"/>
    <m/>
    <m/>
    <m/>
    <n v="87.2"/>
    <n v="95.1"/>
    <n v="96.2"/>
    <n v="278.5"/>
  </r>
  <r>
    <x v="1"/>
    <x v="9"/>
    <x v="2"/>
    <x v="26"/>
    <x v="26"/>
    <x v="23"/>
    <x v="6"/>
    <x v="2"/>
    <m/>
    <m/>
    <m/>
    <m/>
    <s v=""/>
    <m/>
    <m/>
    <m/>
    <m/>
    <m/>
    <m/>
    <m/>
  </r>
  <r>
    <x v="1"/>
    <x v="9"/>
    <x v="2"/>
    <x v="26"/>
    <x v="26"/>
    <x v="23"/>
    <x v="6"/>
    <x v="2"/>
    <m/>
    <m/>
    <m/>
    <m/>
    <s v=""/>
    <m/>
    <m/>
    <m/>
    <m/>
    <m/>
    <m/>
    <m/>
  </r>
  <r>
    <x v="2"/>
    <x v="4"/>
    <x v="1"/>
    <x v="27"/>
    <x v="27"/>
    <x v="25"/>
    <x v="7"/>
    <x v="0"/>
    <m/>
    <m/>
    <s v="ok"/>
    <m/>
    <s v="RaplaPTaaviTalvoja20 toelt"/>
    <m/>
    <m/>
    <m/>
    <n v="100.6"/>
    <n v="97.2"/>
    <m/>
    <n v="197.8"/>
  </r>
  <r>
    <x v="2"/>
    <x v="4"/>
    <x v="0"/>
    <x v="28"/>
    <x v="28"/>
    <x v="26"/>
    <x v="8"/>
    <x v="0"/>
    <m/>
    <m/>
    <s v="ok"/>
    <m/>
    <s v="RaplaTRebekaStimmer20 toelt"/>
    <m/>
    <m/>
    <m/>
    <n v="101.7"/>
    <n v="100.8"/>
    <m/>
    <n v="202.5"/>
  </r>
  <r>
    <x v="2"/>
    <x v="1"/>
    <x v="0"/>
    <x v="5"/>
    <x v="5"/>
    <x v="5"/>
    <x v="5"/>
    <x v="0"/>
    <m/>
    <m/>
    <s v="ok"/>
    <m/>
    <s v="AlutaguseTValeriaSafronova20 toelt"/>
    <m/>
    <m/>
    <m/>
    <n v="105"/>
    <n v="105.4"/>
    <m/>
    <n v="210.4"/>
  </r>
  <r>
    <x v="2"/>
    <x v="1"/>
    <x v="1"/>
    <x v="29"/>
    <x v="29"/>
    <x v="27"/>
    <x v="5"/>
    <x v="0"/>
    <m/>
    <m/>
    <s v="ok"/>
    <m/>
    <s v="AlutagusePKaarel Karp20 toelt"/>
    <m/>
    <m/>
    <m/>
    <n v="103.5"/>
    <n v="101.8"/>
    <m/>
    <n v="205.3"/>
  </r>
  <r>
    <x v="2"/>
    <x v="1"/>
    <x v="0"/>
    <x v="30"/>
    <x v="30"/>
    <x v="28"/>
    <x v="7"/>
    <x v="1"/>
    <m/>
    <m/>
    <s v="ok"/>
    <m/>
    <s v="AlutaguseTArinaJefimova20 toelt"/>
    <m/>
    <m/>
    <m/>
    <n v="102.8"/>
    <n v="102.2"/>
    <m/>
    <n v="205"/>
  </r>
  <r>
    <x v="2"/>
    <x v="5"/>
    <x v="0"/>
    <x v="31"/>
    <x v="31"/>
    <x v="29"/>
    <x v="5"/>
    <x v="0"/>
    <m/>
    <m/>
    <m/>
    <m/>
    <s v="ViruTKarinVeelaid20 toelt"/>
    <m/>
    <m/>
    <m/>
    <n v="96.9"/>
    <n v="101.2"/>
    <m/>
    <n v="198.10000000000002"/>
  </r>
  <r>
    <x v="2"/>
    <x v="0"/>
    <x v="1"/>
    <x v="32"/>
    <x v="32"/>
    <x v="30"/>
    <x v="8"/>
    <x v="0"/>
    <m/>
    <m/>
    <m/>
    <m/>
    <s v="PõlvaPOskarRammul20 toelt"/>
    <m/>
    <m/>
    <m/>
    <n v="98"/>
    <n v="95.1"/>
    <m/>
    <n v="193.1"/>
  </r>
  <r>
    <x v="2"/>
    <x v="3"/>
    <x v="0"/>
    <x v="33"/>
    <x v="13"/>
    <x v="31"/>
    <x v="9"/>
    <x v="0"/>
    <m/>
    <m/>
    <m/>
    <m/>
    <s v="TartuTMirellVäljak20 toelt"/>
    <m/>
    <m/>
    <m/>
    <n v="102.6"/>
    <n v="103.9"/>
    <m/>
    <n v="206.5"/>
  </r>
  <r>
    <x v="2"/>
    <x v="3"/>
    <x v="1"/>
    <x v="34"/>
    <x v="33"/>
    <x v="32"/>
    <x v="8"/>
    <x v="0"/>
    <m/>
    <m/>
    <m/>
    <m/>
    <s v="TartuPEdwin EduardSisask20 toelt"/>
    <m/>
    <m/>
    <m/>
    <n v="104.2"/>
    <n v="101.1"/>
    <m/>
    <n v="205.3"/>
  </r>
  <r>
    <x v="2"/>
    <x v="6"/>
    <x v="0"/>
    <x v="35"/>
    <x v="34"/>
    <x v="33"/>
    <x v="10"/>
    <x v="0"/>
    <m/>
    <m/>
    <s v="ok"/>
    <m/>
    <s v="VõruTVanessaPuura20 toelt"/>
    <m/>
    <m/>
    <m/>
    <n v="98"/>
    <n v="99.9"/>
    <m/>
    <n v="197.9"/>
  </r>
  <r>
    <x v="2"/>
    <x v="6"/>
    <x v="1"/>
    <x v="36"/>
    <x v="35"/>
    <x v="34"/>
    <x v="9"/>
    <x v="0"/>
    <m/>
    <m/>
    <s v="ok"/>
    <m/>
    <s v="VõruPRasmusLõo20 toelt"/>
    <m/>
    <m/>
    <m/>
    <n v="83.5"/>
    <n v="89.2"/>
    <m/>
    <n v="172.7"/>
  </r>
  <r>
    <x v="2"/>
    <x v="8"/>
    <x v="0"/>
    <x v="37"/>
    <x v="36"/>
    <x v="23"/>
    <x v="8"/>
    <x v="0"/>
    <m/>
    <m/>
    <m/>
    <m/>
    <s v="HarjuTNooraKoppelmann20 toelt"/>
    <m/>
    <m/>
    <m/>
    <n v="103.6"/>
    <n v="104.3"/>
    <m/>
    <n v="207.89999999999998"/>
  </r>
  <r>
    <x v="2"/>
    <x v="8"/>
    <x v="1"/>
    <x v="38"/>
    <x v="37"/>
    <x v="23"/>
    <x v="10"/>
    <x v="0"/>
    <m/>
    <m/>
    <m/>
    <m/>
    <s v="HarjuPMihkelLiblik20 toelt"/>
    <m/>
    <m/>
    <m/>
    <n v="90.6"/>
    <n v="96.9"/>
    <m/>
    <n v="187.5"/>
  </r>
  <r>
    <x v="2"/>
    <x v="8"/>
    <x v="0"/>
    <x v="39"/>
    <x v="38"/>
    <x v="23"/>
    <x v="10"/>
    <x v="1"/>
    <m/>
    <m/>
    <m/>
    <m/>
    <s v="HarjuTHeleriBoklan20 toelt"/>
    <m/>
    <m/>
    <m/>
    <n v="101.1"/>
    <n v="98.4"/>
    <m/>
    <n v="199.5"/>
  </r>
  <r>
    <x v="2"/>
    <x v="7"/>
    <x v="0"/>
    <x v="40"/>
    <x v="39"/>
    <x v="23"/>
    <x v="10"/>
    <x v="0"/>
    <m/>
    <m/>
    <m/>
    <m/>
    <s v="TallinnTLauraHairk20 toelt"/>
    <m/>
    <m/>
    <m/>
    <n v="102.6"/>
    <n v="103.6"/>
    <m/>
    <n v="206.2"/>
  </r>
  <r>
    <x v="2"/>
    <x v="7"/>
    <x v="1"/>
    <x v="41"/>
    <x v="40"/>
    <x v="23"/>
    <x v="8"/>
    <x v="0"/>
    <m/>
    <m/>
    <m/>
    <m/>
    <s v="TallinnPKarl FelixHindrikson20 toelt"/>
    <m/>
    <m/>
    <m/>
    <n v="101.2"/>
    <n v="99.9"/>
    <m/>
    <n v="201.10000000000002"/>
  </r>
  <r>
    <x v="1"/>
    <x v="9"/>
    <x v="2"/>
    <x v="26"/>
    <x v="26"/>
    <x v="23"/>
    <x v="6"/>
    <x v="2"/>
    <m/>
    <m/>
    <m/>
    <m/>
    <m/>
    <m/>
    <m/>
    <m/>
    <m/>
    <m/>
    <m/>
    <n v="0"/>
  </r>
  <r>
    <x v="1"/>
    <x v="9"/>
    <x v="2"/>
    <x v="26"/>
    <x v="26"/>
    <x v="23"/>
    <x v="6"/>
    <x v="2"/>
    <m/>
    <m/>
    <m/>
    <m/>
    <m/>
    <m/>
    <m/>
    <m/>
    <m/>
    <m/>
    <m/>
    <n v="0"/>
  </r>
  <r>
    <x v="1"/>
    <x v="9"/>
    <x v="2"/>
    <x v="26"/>
    <x v="26"/>
    <x v="23"/>
    <x v="6"/>
    <x v="2"/>
    <m/>
    <m/>
    <m/>
    <m/>
    <m/>
    <m/>
    <m/>
    <m/>
    <m/>
    <m/>
    <m/>
    <n v="0"/>
  </r>
  <r>
    <x v="1"/>
    <x v="9"/>
    <x v="2"/>
    <x v="26"/>
    <x v="26"/>
    <x v="23"/>
    <x v="6"/>
    <x v="2"/>
    <m/>
    <m/>
    <m/>
    <m/>
    <m/>
    <m/>
    <m/>
    <m/>
    <m/>
    <m/>
    <m/>
    <n v="0"/>
  </r>
  <r>
    <x v="1"/>
    <x v="9"/>
    <x v="2"/>
    <x v="26"/>
    <x v="26"/>
    <x v="23"/>
    <x v="6"/>
    <x v="2"/>
    <m/>
    <m/>
    <m/>
    <m/>
    <m/>
    <m/>
    <m/>
    <m/>
    <m/>
    <m/>
    <m/>
    <n v="0"/>
  </r>
  <r>
    <x v="1"/>
    <x v="9"/>
    <x v="2"/>
    <x v="26"/>
    <x v="26"/>
    <x v="23"/>
    <x v="6"/>
    <x v="2"/>
    <m/>
    <m/>
    <m/>
    <m/>
    <m/>
    <m/>
    <m/>
    <m/>
    <m/>
    <m/>
    <m/>
    <n v="0"/>
  </r>
  <r>
    <x v="1"/>
    <x v="9"/>
    <x v="2"/>
    <x v="26"/>
    <x v="26"/>
    <x v="23"/>
    <x v="6"/>
    <x v="2"/>
    <m/>
    <m/>
    <m/>
    <m/>
    <m/>
    <m/>
    <m/>
    <m/>
    <m/>
    <m/>
    <m/>
    <m/>
  </r>
  <r>
    <x v="1"/>
    <x v="9"/>
    <x v="2"/>
    <x v="26"/>
    <x v="26"/>
    <x v="23"/>
    <x v="6"/>
    <x v="2"/>
    <m/>
    <m/>
    <m/>
    <m/>
    <m/>
    <m/>
    <m/>
    <m/>
    <m/>
    <m/>
    <m/>
    <m/>
  </r>
  <r>
    <x v="1"/>
    <x v="9"/>
    <x v="2"/>
    <x v="26"/>
    <x v="26"/>
    <x v="23"/>
    <x v="6"/>
    <x v="2"/>
    <m/>
    <m/>
    <m/>
    <m/>
    <m/>
    <m/>
    <m/>
    <m/>
    <m/>
    <m/>
    <m/>
    <m/>
  </r>
  <r>
    <x v="1"/>
    <x v="9"/>
    <x v="2"/>
    <x v="26"/>
    <x v="26"/>
    <x v="23"/>
    <x v="6"/>
    <x v="2"/>
    <m/>
    <m/>
    <m/>
    <m/>
    <m/>
    <m/>
    <m/>
    <m/>
    <m/>
    <m/>
    <m/>
    <m/>
  </r>
  <r>
    <x v="1"/>
    <x v="9"/>
    <x v="2"/>
    <x v="26"/>
    <x v="26"/>
    <x v="23"/>
    <x v="6"/>
    <x v="2"/>
    <m/>
    <m/>
    <m/>
    <m/>
    <m/>
    <m/>
    <m/>
    <m/>
    <m/>
    <m/>
    <m/>
    <m/>
  </r>
  <r>
    <x v="1"/>
    <x v="9"/>
    <x v="2"/>
    <x v="26"/>
    <x v="26"/>
    <x v="23"/>
    <x v="6"/>
    <x v="2"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1">
  <r>
    <x v="0"/>
    <x v="0"/>
    <s v="T"/>
    <x v="0"/>
    <x v="0"/>
    <d v="2008-08-07T00:00:00"/>
    <n v="2008"/>
    <x v="0"/>
    <n v="3"/>
    <m/>
    <s v="ok"/>
    <m/>
    <s v="PõlvaTReti-KarlotaRebane30l lamades"/>
    <s v="20 toelt = õhupüss"/>
    <m/>
    <m/>
    <n v="93.8"/>
    <n v="92.5"/>
    <n v="92.7"/>
    <n v="279"/>
  </r>
  <r>
    <x v="0"/>
    <x v="0"/>
    <s v="P"/>
    <x v="1"/>
    <x v="1"/>
    <d v="2004-11-17T00:00:00"/>
    <n v="2004"/>
    <x v="0"/>
    <n v="3"/>
    <m/>
    <s v="ok"/>
    <m/>
    <s v="PõlvaPKarl-KristjanIlus30l lamades"/>
    <m/>
    <m/>
    <m/>
    <n v="81.5"/>
    <n v="91.8"/>
    <n v="91.9"/>
    <n v="265.20000000000005"/>
  </r>
  <r>
    <x v="0"/>
    <x v="0"/>
    <s v="P"/>
    <x v="2"/>
    <x v="2"/>
    <d v="2006-12-06T00:00:00"/>
    <n v="2006"/>
    <x v="1"/>
    <n v="3"/>
    <m/>
    <s v="ok"/>
    <m/>
    <s v="PõlvaPKaurKala30l lamades"/>
    <m/>
    <m/>
    <m/>
    <n v="96.3"/>
    <n v="89.8"/>
    <n v="93.1"/>
    <n v="279.2"/>
  </r>
  <r>
    <x v="0"/>
    <x v="1"/>
    <s v="T"/>
    <x v="3"/>
    <x v="3"/>
    <d v="2007-09-06T00:00:00"/>
    <n v="2007"/>
    <x v="0"/>
    <n v="1"/>
    <m/>
    <s v="ok"/>
    <m/>
    <s v="AlutaguseTAleksandraBojartsuk30l lamades"/>
    <m/>
    <m/>
    <m/>
    <n v="100.5"/>
    <n v="101.5"/>
    <n v="102.3"/>
    <n v="304.3"/>
  </r>
  <r>
    <x v="0"/>
    <x v="1"/>
    <s v="P"/>
    <x v="4"/>
    <x v="4"/>
    <d v="2005-03-25T00:00:00"/>
    <n v="2005"/>
    <x v="0"/>
    <n v="1"/>
    <m/>
    <s v="ok"/>
    <m/>
    <s v="AlutagusePJegorJakovlev30l lamades"/>
    <m/>
    <m/>
    <m/>
    <n v="98.1"/>
    <n v="99.1"/>
    <n v="100.7"/>
    <n v="297.89999999999998"/>
  </r>
  <r>
    <x v="0"/>
    <x v="1"/>
    <s v="T"/>
    <x v="5"/>
    <x v="5"/>
    <d v="2009-05-25T00:00:00"/>
    <n v="2009"/>
    <x v="1"/>
    <n v="2"/>
    <m/>
    <m/>
    <m/>
    <s v="AlutaguseTValeriaSafronova30l lamades"/>
    <m/>
    <m/>
    <m/>
    <n v="99"/>
    <n v="101.3"/>
    <n v="101.7"/>
    <n v="302"/>
  </r>
  <r>
    <x v="0"/>
    <x v="1"/>
    <s v="T"/>
    <x v="6"/>
    <x v="6"/>
    <d v="2006-10-10T00:00:00"/>
    <n v="2006"/>
    <x v="1"/>
    <n v="2"/>
    <m/>
    <s v="ok"/>
    <m/>
    <s v="AlutaguseTJekaterinaIssatsenkova30l lamades"/>
    <m/>
    <m/>
    <m/>
    <n v="98.9"/>
    <n v="100.1"/>
    <n v="102.3"/>
    <n v="301.3"/>
  </r>
  <r>
    <x v="0"/>
    <x v="1"/>
    <s v="T"/>
    <x v="7"/>
    <x v="7"/>
    <d v="2007-02-02T00:00:00"/>
    <n v="2007"/>
    <x v="1"/>
    <n v="2"/>
    <m/>
    <s v="ok"/>
    <m/>
    <s v="AlutaguseTKertuPustsenko30l lamades"/>
    <m/>
    <m/>
    <m/>
    <n v="96.4"/>
    <n v="91.8"/>
    <n v="96.2"/>
    <n v="284.39999999999998"/>
  </r>
  <r>
    <x v="0"/>
    <x v="1"/>
    <s v="P"/>
    <x v="8"/>
    <x v="8"/>
    <d v="2006-03-02T00:00:00"/>
    <n v="2006"/>
    <x v="1"/>
    <n v="3"/>
    <m/>
    <s v="ok"/>
    <m/>
    <s v="AlutagusePAndriMänne30l lamades"/>
    <m/>
    <m/>
    <m/>
    <n v="96.6"/>
    <n v="93"/>
    <n v="95.9"/>
    <n v="285.5"/>
  </r>
  <r>
    <x v="0"/>
    <x v="2"/>
    <s v="T"/>
    <x v="9"/>
    <x v="9"/>
    <d v="2004-12-16T00:00:00"/>
    <n v="2004"/>
    <x v="0"/>
    <n v="2"/>
    <m/>
    <m/>
    <m/>
    <s v="JõgevaTMarii MariaAlund30l lamades"/>
    <m/>
    <m/>
    <m/>
    <n v="88.3"/>
    <n v="76.3"/>
    <n v="85"/>
    <n v="249.6"/>
  </r>
  <r>
    <x v="0"/>
    <x v="2"/>
    <s v="P"/>
    <x v="10"/>
    <x v="10"/>
    <d v="2004-12-17T00:00:00"/>
    <n v="2004"/>
    <x v="0"/>
    <n v="2"/>
    <m/>
    <m/>
    <m/>
    <s v="JõgevaPRainisAasmaa30l lamades"/>
    <m/>
    <m/>
    <m/>
    <n v="82.2"/>
    <n v="70.400000000000006"/>
    <n v="81.400000000000006"/>
    <n v="234.00000000000003"/>
  </r>
  <r>
    <x v="0"/>
    <x v="2"/>
    <s v="T"/>
    <x v="11"/>
    <x v="11"/>
    <d v="2009-12-13T00:00:00"/>
    <n v="2009"/>
    <x v="1"/>
    <n v="3"/>
    <m/>
    <m/>
    <m/>
    <s v="JõgevaTMarthaPeterson30l lamades"/>
    <m/>
    <m/>
    <m/>
    <n v="80.2"/>
    <n v="61.4"/>
    <n v="75.900000000000006"/>
    <n v="217.5"/>
  </r>
  <r>
    <x v="0"/>
    <x v="2"/>
    <s v="T"/>
    <x v="12"/>
    <x v="12"/>
    <d v="2006-07-04T00:00:00"/>
    <n v="2006"/>
    <x v="1"/>
    <n v="3"/>
    <m/>
    <m/>
    <m/>
    <s v="JõgevaTMaribelSoonsein30l lamades"/>
    <m/>
    <m/>
    <m/>
    <n v="80"/>
    <n v="80.099999999999994"/>
    <n v="68.8"/>
    <n v="228.89999999999998"/>
  </r>
  <r>
    <x v="0"/>
    <x v="3"/>
    <s v="T"/>
    <x v="13"/>
    <x v="13"/>
    <d v="2007-11-20T00:00:00"/>
    <n v="2007"/>
    <x v="0"/>
    <n v="2"/>
    <m/>
    <m/>
    <m/>
    <s v="TartuTLisellVäljak30l lamades"/>
    <m/>
    <m/>
    <m/>
    <n v="100.1"/>
    <n v="98.5"/>
    <n v="100.7"/>
    <n v="299.3"/>
  </r>
  <r>
    <x v="0"/>
    <x v="3"/>
    <s v="P"/>
    <x v="14"/>
    <x v="14"/>
    <d v="2008-03-18T00:00:00"/>
    <n v="2008"/>
    <x v="0"/>
    <n v="2"/>
    <m/>
    <m/>
    <m/>
    <s v="TartuPJoonasAdari30l lamades"/>
    <m/>
    <m/>
    <m/>
    <n v="79.7"/>
    <n v="82.5"/>
    <n v="74.8"/>
    <n v="237"/>
  </r>
  <r>
    <x v="0"/>
    <x v="4"/>
    <s v="T"/>
    <x v="15"/>
    <x v="15"/>
    <d v="2006-11-25T00:00:00"/>
    <n v="2006"/>
    <x v="0"/>
    <n v="1"/>
    <m/>
    <s v="ok"/>
    <m/>
    <s v="RaplaTKatri MirtelTutt30l lamades"/>
    <m/>
    <m/>
    <m/>
    <n v="101.5"/>
    <n v="94.7"/>
    <n v="100"/>
    <n v="296.2"/>
  </r>
  <r>
    <x v="0"/>
    <x v="4"/>
    <s v="P"/>
    <x v="16"/>
    <x v="16"/>
    <d v="2004-11-22T00:00:00"/>
    <n v="2004"/>
    <x v="0"/>
    <n v="1"/>
    <m/>
    <s v="ok"/>
    <m/>
    <s v="RaplaPKarsparViiron30l lamades"/>
    <m/>
    <m/>
    <m/>
    <n v="100.6"/>
    <n v="102.2"/>
    <n v="103.7"/>
    <n v="306.5"/>
  </r>
  <r>
    <x v="0"/>
    <x v="5"/>
    <s v="P"/>
    <x v="17"/>
    <x v="17"/>
    <d v="2006-03-08T00:00:00"/>
    <n v="2006"/>
    <x v="0"/>
    <n v="1"/>
    <m/>
    <m/>
    <m/>
    <s v="ViruPArgoLarionov30l lamades"/>
    <m/>
    <m/>
    <m/>
    <n v="92.8"/>
    <n v="94.2"/>
    <n v="96.2"/>
    <n v="283.2"/>
  </r>
  <r>
    <x v="0"/>
    <x v="5"/>
    <s v="T"/>
    <x v="18"/>
    <x v="18"/>
    <d v="2007-06-03T00:00:00"/>
    <n v="2007"/>
    <x v="0"/>
    <n v="2"/>
    <m/>
    <m/>
    <m/>
    <s v="ViruTEliiseJoonas30l lamades"/>
    <m/>
    <m/>
    <m/>
    <n v="95.3"/>
    <n v="92.9"/>
    <n v="94.4"/>
    <n v="282.60000000000002"/>
  </r>
  <r>
    <x v="0"/>
    <x v="6"/>
    <s v="T"/>
    <x v="19"/>
    <x v="19"/>
    <d v="2008-05-23T00:00:00"/>
    <n v="2008"/>
    <x v="0"/>
    <n v="2"/>
    <m/>
    <s v="ok"/>
    <m/>
    <s v="VõruTKädiSulbi30l lamades"/>
    <m/>
    <m/>
    <m/>
    <n v="78"/>
    <n v="70.7"/>
    <n v="74.8"/>
    <n v="223.5"/>
  </r>
  <r>
    <x v="0"/>
    <x v="6"/>
    <s v="P"/>
    <x v="20"/>
    <x v="20"/>
    <d v="2008-02-14T00:00:00"/>
    <n v="2008"/>
    <x v="0"/>
    <n v="2"/>
    <m/>
    <s v="ok"/>
    <m/>
    <s v="VõruPKevin Andreas Grossberg30l lamades"/>
    <m/>
    <m/>
    <m/>
    <n v="83.4"/>
    <n v="83.7"/>
    <n v="88.4"/>
    <n v="255.50000000000003"/>
  </r>
  <r>
    <x v="0"/>
    <x v="7"/>
    <s v="P"/>
    <x v="21"/>
    <x v="21"/>
    <s v="2009"/>
    <n v="2009"/>
    <x v="0"/>
    <n v="2"/>
    <m/>
    <m/>
    <m/>
    <s v="TallinnPUrmasSiir30l lamades"/>
    <m/>
    <m/>
    <m/>
    <n v="83.1"/>
    <n v="74"/>
    <n v="76.900000000000006"/>
    <n v="234"/>
  </r>
  <r>
    <x v="0"/>
    <x v="7"/>
    <s v="T"/>
    <x v="22"/>
    <x v="22"/>
    <s v="2006"/>
    <n v="2006"/>
    <x v="0"/>
    <n v="2"/>
    <m/>
    <m/>
    <m/>
    <s v="TallinnTKristiinaSammal30l lamades"/>
    <m/>
    <m/>
    <m/>
    <n v="98.7"/>
    <n v="96.4"/>
    <n v="89.3"/>
    <n v="284.40000000000003"/>
  </r>
  <r>
    <x v="0"/>
    <x v="7"/>
    <s v="P"/>
    <x v="23"/>
    <x v="23"/>
    <m/>
    <n v="2007"/>
    <x v="1"/>
    <m/>
    <m/>
    <m/>
    <m/>
    <s v="TallinnPMart MihkelMetsaviir30l lamades"/>
    <m/>
    <m/>
    <m/>
    <n v="86.4"/>
    <n v="86.2"/>
    <n v="79.3"/>
    <n v="251.90000000000003"/>
  </r>
  <r>
    <x v="0"/>
    <x v="8"/>
    <s v="T"/>
    <x v="24"/>
    <x v="24"/>
    <s v="2005"/>
    <n v="2005"/>
    <x v="0"/>
    <n v="1"/>
    <m/>
    <m/>
    <m/>
    <s v="HarjuTAnnikaSarna30l lamades"/>
    <m/>
    <m/>
    <m/>
    <n v="99.6"/>
    <n v="98.5"/>
    <n v="102"/>
    <n v="300.10000000000002"/>
  </r>
  <r>
    <x v="0"/>
    <x v="8"/>
    <s v="P"/>
    <x v="25"/>
    <x v="25"/>
    <s v="2005"/>
    <n v="2005"/>
    <x v="0"/>
    <n v="1"/>
    <m/>
    <m/>
    <m/>
    <s v="HarjuPKermoRea30l lamades"/>
    <m/>
    <m/>
    <m/>
    <n v="87.2"/>
    <n v="95.1"/>
    <n v="96.2"/>
    <n v="278.5"/>
  </r>
  <r>
    <x v="1"/>
    <x v="9"/>
    <m/>
    <x v="26"/>
    <x v="26"/>
    <m/>
    <m/>
    <x v="2"/>
    <m/>
    <m/>
    <m/>
    <m/>
    <s v=""/>
    <m/>
    <m/>
    <m/>
    <m/>
    <m/>
    <m/>
    <m/>
  </r>
  <r>
    <x v="1"/>
    <x v="9"/>
    <m/>
    <x v="26"/>
    <x v="26"/>
    <m/>
    <m/>
    <x v="2"/>
    <m/>
    <m/>
    <m/>
    <m/>
    <s v=""/>
    <m/>
    <m/>
    <m/>
    <m/>
    <m/>
    <m/>
    <m/>
  </r>
  <r>
    <x v="2"/>
    <x v="4"/>
    <s v="P"/>
    <x v="27"/>
    <x v="27"/>
    <d v="2010-11-21T00:00:00"/>
    <n v="2010"/>
    <x v="0"/>
    <m/>
    <m/>
    <s v="ok"/>
    <m/>
    <s v="RaplaPTaaviTalvoja20 toelt"/>
    <m/>
    <m/>
    <m/>
    <n v="100.6"/>
    <n v="97.2"/>
    <m/>
    <n v="197.8"/>
  </r>
  <r>
    <x v="2"/>
    <x v="4"/>
    <s v="T"/>
    <x v="28"/>
    <x v="28"/>
    <d v="2011-11-03T00:00:00"/>
    <n v="2011"/>
    <x v="0"/>
    <m/>
    <m/>
    <s v="ok"/>
    <m/>
    <s v="RaplaTRebekaStimmer20 toelt"/>
    <m/>
    <m/>
    <m/>
    <n v="101.7"/>
    <n v="100.8"/>
    <m/>
    <n v="202.5"/>
  </r>
  <r>
    <x v="2"/>
    <x v="1"/>
    <s v="T"/>
    <x v="5"/>
    <x v="5"/>
    <d v="2009-05-25T00:00:00"/>
    <n v="2009"/>
    <x v="0"/>
    <m/>
    <m/>
    <s v="ok"/>
    <m/>
    <s v="AlutaguseTValeriaSafronova20 toelt"/>
    <m/>
    <m/>
    <m/>
    <n v="105"/>
    <n v="105.4"/>
    <m/>
    <n v="210.4"/>
  </r>
  <r>
    <x v="2"/>
    <x v="1"/>
    <s v="P"/>
    <x v="29"/>
    <x v="29"/>
    <d v="2009-06-15T00:00:00"/>
    <n v="2009"/>
    <x v="0"/>
    <m/>
    <m/>
    <s v="ok"/>
    <m/>
    <s v="AlutagusePKaarel Karp20 toelt"/>
    <m/>
    <m/>
    <m/>
    <n v="103.5"/>
    <n v="101.8"/>
    <m/>
    <n v="205.3"/>
  </r>
  <r>
    <x v="2"/>
    <x v="1"/>
    <s v="T"/>
    <x v="30"/>
    <x v="30"/>
    <d v="2010-11-29T00:00:00"/>
    <n v="2010"/>
    <x v="1"/>
    <m/>
    <m/>
    <s v="ok"/>
    <m/>
    <s v="AlutaguseTArinaJefimova20 toelt"/>
    <m/>
    <m/>
    <m/>
    <n v="102.8"/>
    <n v="102.2"/>
    <m/>
    <n v="205"/>
  </r>
  <r>
    <x v="2"/>
    <x v="5"/>
    <s v="T"/>
    <x v="31"/>
    <x v="31"/>
    <d v="2009-09-13T00:00:00"/>
    <n v="2009"/>
    <x v="0"/>
    <m/>
    <m/>
    <m/>
    <m/>
    <s v="ViruTKarinVeelaid20 toelt"/>
    <m/>
    <m/>
    <m/>
    <n v="96.9"/>
    <n v="101.2"/>
    <m/>
    <n v="198.10000000000002"/>
  </r>
  <r>
    <x v="2"/>
    <x v="0"/>
    <s v="P"/>
    <x v="32"/>
    <x v="32"/>
    <d v="2011-06-16T00:00:00"/>
    <n v="2011"/>
    <x v="0"/>
    <m/>
    <m/>
    <m/>
    <m/>
    <s v="PõlvaPOskarRammul20 toelt"/>
    <m/>
    <m/>
    <m/>
    <n v="98"/>
    <n v="95.1"/>
    <m/>
    <n v="193.1"/>
  </r>
  <r>
    <x v="2"/>
    <x v="3"/>
    <s v="T"/>
    <x v="33"/>
    <x v="13"/>
    <d v="2012-06-29T00:00:00"/>
    <n v="2012"/>
    <x v="0"/>
    <m/>
    <m/>
    <m/>
    <m/>
    <s v="TartuTMirellVäljak20 toelt"/>
    <m/>
    <m/>
    <m/>
    <n v="102.6"/>
    <n v="103.9"/>
    <m/>
    <n v="206.5"/>
  </r>
  <r>
    <x v="2"/>
    <x v="3"/>
    <s v="P"/>
    <x v="34"/>
    <x v="33"/>
    <d v="2011-07-09T00:00:00"/>
    <n v="2011"/>
    <x v="0"/>
    <m/>
    <m/>
    <m/>
    <m/>
    <s v="TartuPEdwin EduardSisask20 toelt"/>
    <m/>
    <m/>
    <m/>
    <n v="104.2"/>
    <n v="101.1"/>
    <m/>
    <n v="205.3"/>
  </r>
  <r>
    <x v="2"/>
    <x v="6"/>
    <s v="T"/>
    <x v="35"/>
    <x v="34"/>
    <d v="2013-04-28T00:00:00"/>
    <n v="2013"/>
    <x v="0"/>
    <m/>
    <m/>
    <s v="ok"/>
    <m/>
    <s v="VõruTVanessaPuura20 toelt"/>
    <m/>
    <m/>
    <m/>
    <n v="98"/>
    <n v="99.9"/>
    <m/>
    <n v="197.9"/>
  </r>
  <r>
    <x v="2"/>
    <x v="6"/>
    <s v="P"/>
    <x v="36"/>
    <x v="35"/>
    <d v="2012-12-29T00:00:00"/>
    <n v="2012"/>
    <x v="0"/>
    <m/>
    <m/>
    <s v="ok"/>
    <m/>
    <s v="VõruPRasmusLõo20 toelt"/>
    <m/>
    <m/>
    <m/>
    <n v="83.5"/>
    <n v="89.2"/>
    <m/>
    <n v="172.7"/>
  </r>
  <r>
    <x v="2"/>
    <x v="8"/>
    <s v="T"/>
    <x v="37"/>
    <x v="36"/>
    <m/>
    <n v="2011"/>
    <x v="0"/>
    <m/>
    <m/>
    <m/>
    <m/>
    <s v="HarjuTNooraKoppelmann20 toelt"/>
    <m/>
    <m/>
    <m/>
    <n v="103.6"/>
    <n v="104.3"/>
    <m/>
    <n v="207.89999999999998"/>
  </r>
  <r>
    <x v="2"/>
    <x v="8"/>
    <s v="P"/>
    <x v="38"/>
    <x v="37"/>
    <m/>
    <n v="2013"/>
    <x v="0"/>
    <m/>
    <m/>
    <m/>
    <m/>
    <s v="HarjuPMihkelLiblik20 toelt"/>
    <m/>
    <m/>
    <m/>
    <n v="90.6"/>
    <n v="96.9"/>
    <m/>
    <n v="187.5"/>
  </r>
  <r>
    <x v="2"/>
    <x v="8"/>
    <s v="T"/>
    <x v="39"/>
    <x v="38"/>
    <m/>
    <n v="2013"/>
    <x v="1"/>
    <m/>
    <m/>
    <m/>
    <m/>
    <s v="HarjuTHeleriBoklan20 toelt"/>
    <m/>
    <m/>
    <m/>
    <n v="101.1"/>
    <n v="98.4"/>
    <m/>
    <n v="199.5"/>
  </r>
  <r>
    <x v="2"/>
    <x v="7"/>
    <s v="T"/>
    <x v="40"/>
    <x v="39"/>
    <m/>
    <n v="2013"/>
    <x v="0"/>
    <m/>
    <m/>
    <m/>
    <m/>
    <s v="TallinnTLauraHairk20 toelt"/>
    <m/>
    <m/>
    <m/>
    <n v="102.6"/>
    <n v="103.6"/>
    <m/>
    <n v="206.2"/>
  </r>
  <r>
    <x v="2"/>
    <x v="7"/>
    <s v="P"/>
    <x v="41"/>
    <x v="40"/>
    <m/>
    <n v="2011"/>
    <x v="0"/>
    <m/>
    <m/>
    <m/>
    <m/>
    <s v="TallinnPKarl FelixHindrikson20 toelt"/>
    <m/>
    <m/>
    <m/>
    <n v="101.2"/>
    <n v="99.9"/>
    <m/>
    <n v="201.10000000000002"/>
  </r>
  <r>
    <x v="1"/>
    <x v="9"/>
    <m/>
    <x v="26"/>
    <x v="26"/>
    <m/>
    <m/>
    <x v="2"/>
    <m/>
    <m/>
    <m/>
    <m/>
    <m/>
    <m/>
    <m/>
    <m/>
    <m/>
    <m/>
    <m/>
    <n v="0"/>
  </r>
  <r>
    <x v="1"/>
    <x v="9"/>
    <m/>
    <x v="26"/>
    <x v="26"/>
    <m/>
    <m/>
    <x v="2"/>
    <m/>
    <m/>
    <m/>
    <m/>
    <m/>
    <m/>
    <m/>
    <m/>
    <m/>
    <m/>
    <m/>
    <n v="0"/>
  </r>
  <r>
    <x v="1"/>
    <x v="9"/>
    <m/>
    <x v="26"/>
    <x v="26"/>
    <m/>
    <m/>
    <x v="2"/>
    <m/>
    <m/>
    <m/>
    <m/>
    <m/>
    <m/>
    <m/>
    <m/>
    <m/>
    <m/>
    <m/>
    <n v="0"/>
  </r>
  <r>
    <x v="1"/>
    <x v="9"/>
    <m/>
    <x v="26"/>
    <x v="26"/>
    <m/>
    <m/>
    <x v="2"/>
    <m/>
    <m/>
    <m/>
    <m/>
    <m/>
    <m/>
    <m/>
    <m/>
    <m/>
    <m/>
    <m/>
    <n v="0"/>
  </r>
  <r>
    <x v="1"/>
    <x v="9"/>
    <m/>
    <x v="26"/>
    <x v="26"/>
    <m/>
    <m/>
    <x v="2"/>
    <m/>
    <m/>
    <m/>
    <m/>
    <m/>
    <m/>
    <m/>
    <m/>
    <m/>
    <m/>
    <m/>
    <n v="0"/>
  </r>
  <r>
    <x v="1"/>
    <x v="9"/>
    <m/>
    <x v="26"/>
    <x v="26"/>
    <m/>
    <m/>
    <x v="2"/>
    <m/>
    <m/>
    <m/>
    <m/>
    <m/>
    <m/>
    <m/>
    <m/>
    <m/>
    <m/>
    <m/>
    <n v="0"/>
  </r>
  <r>
    <x v="1"/>
    <x v="9"/>
    <m/>
    <x v="26"/>
    <x v="26"/>
    <m/>
    <m/>
    <x v="2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1">
  <r>
    <x v="0"/>
    <x v="0"/>
    <x v="0"/>
    <x v="0"/>
    <x v="0"/>
    <d v="2008-08-07T00:00:00"/>
    <x v="0"/>
    <x v="0"/>
    <n v="3"/>
    <m/>
    <s v="ok"/>
    <m/>
    <s v="PõlvaTReti-KarlotaRebane30l lamades"/>
    <s v="20 toelt = õhupüss"/>
    <m/>
    <m/>
    <n v="93.8"/>
    <n v="92.5"/>
    <n v="92.7"/>
    <n v="279"/>
  </r>
  <r>
    <x v="0"/>
    <x v="0"/>
    <x v="1"/>
    <x v="1"/>
    <x v="1"/>
    <d v="2004-11-17T00:00:00"/>
    <x v="1"/>
    <x v="0"/>
    <n v="3"/>
    <m/>
    <s v="ok"/>
    <m/>
    <s v="PõlvaPKarl-KristjanIlus30l lamades"/>
    <m/>
    <m/>
    <m/>
    <n v="81.5"/>
    <n v="91.8"/>
    <n v="91.9"/>
    <n v="265.20000000000005"/>
  </r>
  <r>
    <x v="0"/>
    <x v="0"/>
    <x v="1"/>
    <x v="2"/>
    <x v="2"/>
    <d v="2006-12-06T00:00:00"/>
    <x v="2"/>
    <x v="1"/>
    <n v="3"/>
    <m/>
    <s v="ok"/>
    <m/>
    <s v="PõlvaPKaurKala30l lamades"/>
    <m/>
    <m/>
    <m/>
    <n v="96.3"/>
    <n v="89.8"/>
    <n v="93.1"/>
    <n v="279.2"/>
  </r>
  <r>
    <x v="0"/>
    <x v="1"/>
    <x v="0"/>
    <x v="3"/>
    <x v="3"/>
    <d v="2007-09-06T00:00:00"/>
    <x v="3"/>
    <x v="0"/>
    <n v="1"/>
    <m/>
    <s v="ok"/>
    <m/>
    <s v="AlutaguseTAleksandraBojartsuk30l lamades"/>
    <m/>
    <m/>
    <m/>
    <n v="100.5"/>
    <n v="101.5"/>
    <n v="102.3"/>
    <n v="304.3"/>
  </r>
  <r>
    <x v="0"/>
    <x v="1"/>
    <x v="1"/>
    <x v="4"/>
    <x v="4"/>
    <d v="2005-03-25T00:00:00"/>
    <x v="4"/>
    <x v="0"/>
    <n v="1"/>
    <m/>
    <s v="ok"/>
    <m/>
    <s v="AlutagusePJegorJakovlev30l lamades"/>
    <m/>
    <m/>
    <m/>
    <n v="98.1"/>
    <n v="99.1"/>
    <n v="100.7"/>
    <n v="297.89999999999998"/>
  </r>
  <r>
    <x v="0"/>
    <x v="1"/>
    <x v="0"/>
    <x v="5"/>
    <x v="5"/>
    <d v="2009-05-25T00:00:00"/>
    <x v="5"/>
    <x v="1"/>
    <n v="2"/>
    <m/>
    <m/>
    <m/>
    <s v="AlutaguseTValeriaSafronova30l lamades"/>
    <m/>
    <m/>
    <m/>
    <n v="99"/>
    <n v="101.3"/>
    <n v="101.7"/>
    <n v="302"/>
  </r>
  <r>
    <x v="0"/>
    <x v="1"/>
    <x v="0"/>
    <x v="6"/>
    <x v="6"/>
    <d v="2006-10-10T00:00:00"/>
    <x v="2"/>
    <x v="1"/>
    <n v="2"/>
    <m/>
    <s v="ok"/>
    <m/>
    <s v="AlutaguseTJekaterinaIssatsenkova30l lamades"/>
    <m/>
    <m/>
    <m/>
    <n v="98.9"/>
    <n v="100.1"/>
    <n v="102.3"/>
    <n v="301.3"/>
  </r>
  <r>
    <x v="0"/>
    <x v="1"/>
    <x v="0"/>
    <x v="7"/>
    <x v="7"/>
    <d v="2007-02-02T00:00:00"/>
    <x v="3"/>
    <x v="1"/>
    <n v="2"/>
    <m/>
    <s v="ok"/>
    <m/>
    <s v="AlutaguseTKertuPustsenko30l lamades"/>
    <m/>
    <m/>
    <m/>
    <n v="96.4"/>
    <n v="91.8"/>
    <n v="96.2"/>
    <n v="284.39999999999998"/>
  </r>
  <r>
    <x v="0"/>
    <x v="1"/>
    <x v="1"/>
    <x v="8"/>
    <x v="8"/>
    <d v="2006-03-02T00:00:00"/>
    <x v="2"/>
    <x v="1"/>
    <n v="3"/>
    <m/>
    <s v="ok"/>
    <m/>
    <s v="AlutagusePAndriMänne30l lamades"/>
    <m/>
    <m/>
    <m/>
    <n v="96.6"/>
    <n v="93"/>
    <n v="95.9"/>
    <n v="285.5"/>
  </r>
  <r>
    <x v="0"/>
    <x v="2"/>
    <x v="0"/>
    <x v="9"/>
    <x v="9"/>
    <d v="2004-12-16T00:00:00"/>
    <x v="1"/>
    <x v="0"/>
    <n v="2"/>
    <m/>
    <m/>
    <m/>
    <s v="JõgevaTMarii MariaAlund30l lamades"/>
    <m/>
    <m/>
    <m/>
    <n v="88.3"/>
    <n v="76.3"/>
    <n v="85"/>
    <n v="249.6"/>
  </r>
  <r>
    <x v="0"/>
    <x v="2"/>
    <x v="1"/>
    <x v="10"/>
    <x v="10"/>
    <d v="2004-12-17T00:00:00"/>
    <x v="1"/>
    <x v="0"/>
    <n v="2"/>
    <m/>
    <m/>
    <m/>
    <s v="JõgevaPRainisAasmaa30l lamades"/>
    <m/>
    <m/>
    <m/>
    <n v="82.2"/>
    <n v="70.400000000000006"/>
    <n v="81.400000000000006"/>
    <n v="234.00000000000003"/>
  </r>
  <r>
    <x v="0"/>
    <x v="2"/>
    <x v="0"/>
    <x v="11"/>
    <x v="11"/>
    <d v="2009-12-13T00:00:00"/>
    <x v="5"/>
    <x v="1"/>
    <n v="3"/>
    <m/>
    <m/>
    <m/>
    <s v="JõgevaTMarthaPeterson30l lamades"/>
    <m/>
    <m/>
    <m/>
    <n v="80.2"/>
    <n v="61.4"/>
    <n v="75.900000000000006"/>
    <n v="217.5"/>
  </r>
  <r>
    <x v="0"/>
    <x v="2"/>
    <x v="0"/>
    <x v="12"/>
    <x v="12"/>
    <d v="2006-07-04T00:00:00"/>
    <x v="2"/>
    <x v="1"/>
    <n v="3"/>
    <m/>
    <m/>
    <m/>
    <s v="JõgevaTMaribelSoonsein30l lamades"/>
    <m/>
    <m/>
    <m/>
    <n v="80"/>
    <n v="80.099999999999994"/>
    <n v="68.8"/>
    <n v="228.89999999999998"/>
  </r>
  <r>
    <x v="0"/>
    <x v="3"/>
    <x v="0"/>
    <x v="13"/>
    <x v="13"/>
    <d v="2007-11-20T00:00:00"/>
    <x v="3"/>
    <x v="0"/>
    <n v="2"/>
    <m/>
    <m/>
    <m/>
    <s v="TartuTLisellVäljak30l lamades"/>
    <m/>
    <m/>
    <m/>
    <n v="100.1"/>
    <n v="98.5"/>
    <n v="100.7"/>
    <n v="299.3"/>
  </r>
  <r>
    <x v="0"/>
    <x v="3"/>
    <x v="1"/>
    <x v="14"/>
    <x v="14"/>
    <d v="2008-03-18T00:00:00"/>
    <x v="0"/>
    <x v="0"/>
    <n v="2"/>
    <m/>
    <m/>
    <m/>
    <s v="TartuPJoonasAdari30l lamades"/>
    <m/>
    <m/>
    <m/>
    <n v="79.7"/>
    <n v="82.5"/>
    <n v="74.8"/>
    <n v="237"/>
  </r>
  <r>
    <x v="0"/>
    <x v="4"/>
    <x v="0"/>
    <x v="15"/>
    <x v="15"/>
    <d v="2006-11-25T00:00:00"/>
    <x v="2"/>
    <x v="0"/>
    <n v="1"/>
    <m/>
    <s v="ok"/>
    <m/>
    <s v="RaplaTKatri MirtelTutt30l lamades"/>
    <m/>
    <m/>
    <m/>
    <n v="101.5"/>
    <n v="94.7"/>
    <n v="100"/>
    <n v="296.2"/>
  </r>
  <r>
    <x v="0"/>
    <x v="4"/>
    <x v="1"/>
    <x v="16"/>
    <x v="16"/>
    <d v="2004-11-22T00:00:00"/>
    <x v="1"/>
    <x v="0"/>
    <n v="1"/>
    <m/>
    <s v="ok"/>
    <m/>
    <s v="RaplaPKarsparViiron30l lamades"/>
    <m/>
    <m/>
    <m/>
    <n v="100.6"/>
    <n v="102.2"/>
    <n v="103.7"/>
    <n v="306.5"/>
  </r>
  <r>
    <x v="0"/>
    <x v="5"/>
    <x v="1"/>
    <x v="17"/>
    <x v="17"/>
    <d v="2006-03-08T00:00:00"/>
    <x v="2"/>
    <x v="0"/>
    <n v="1"/>
    <m/>
    <m/>
    <m/>
    <s v="ViruPArgoLarionov30l lamades"/>
    <m/>
    <m/>
    <m/>
    <n v="92.8"/>
    <n v="94.2"/>
    <n v="96.2"/>
    <n v="283.2"/>
  </r>
  <r>
    <x v="0"/>
    <x v="5"/>
    <x v="0"/>
    <x v="18"/>
    <x v="18"/>
    <d v="2007-06-03T00:00:00"/>
    <x v="3"/>
    <x v="0"/>
    <n v="2"/>
    <m/>
    <m/>
    <m/>
    <s v="ViruTEliiseJoonas30l lamades"/>
    <m/>
    <m/>
    <m/>
    <n v="95.3"/>
    <n v="92.9"/>
    <n v="94.4"/>
    <n v="282.60000000000002"/>
  </r>
  <r>
    <x v="0"/>
    <x v="6"/>
    <x v="0"/>
    <x v="19"/>
    <x v="19"/>
    <d v="2008-05-23T00:00:00"/>
    <x v="0"/>
    <x v="0"/>
    <n v="2"/>
    <m/>
    <s v="ok"/>
    <m/>
    <s v="VõruTKädiSulbi30l lamades"/>
    <m/>
    <m/>
    <m/>
    <n v="78"/>
    <n v="70.7"/>
    <n v="74.8"/>
    <n v="223.5"/>
  </r>
  <r>
    <x v="0"/>
    <x v="6"/>
    <x v="1"/>
    <x v="20"/>
    <x v="20"/>
    <d v="2008-02-14T00:00:00"/>
    <x v="0"/>
    <x v="0"/>
    <n v="2"/>
    <m/>
    <s v="ok"/>
    <m/>
    <s v="VõruPKevin Andreas Grossberg30l lamades"/>
    <m/>
    <m/>
    <m/>
    <n v="83.4"/>
    <n v="83.7"/>
    <n v="88.4"/>
    <n v="255.50000000000003"/>
  </r>
  <r>
    <x v="0"/>
    <x v="7"/>
    <x v="1"/>
    <x v="21"/>
    <x v="21"/>
    <s v="2009"/>
    <x v="5"/>
    <x v="0"/>
    <n v="2"/>
    <m/>
    <m/>
    <m/>
    <s v="TallinnPUrmasSiir30l lamades"/>
    <m/>
    <m/>
    <m/>
    <n v="83.1"/>
    <n v="74"/>
    <n v="76.900000000000006"/>
    <n v="234"/>
  </r>
  <r>
    <x v="0"/>
    <x v="7"/>
    <x v="0"/>
    <x v="22"/>
    <x v="22"/>
    <s v="2006"/>
    <x v="2"/>
    <x v="0"/>
    <n v="2"/>
    <m/>
    <m/>
    <m/>
    <s v="TallinnTKristiinaSammal30l lamades"/>
    <m/>
    <m/>
    <m/>
    <n v="98.7"/>
    <n v="96.4"/>
    <n v="89.3"/>
    <n v="284.40000000000003"/>
  </r>
  <r>
    <x v="0"/>
    <x v="7"/>
    <x v="1"/>
    <x v="23"/>
    <x v="23"/>
    <m/>
    <x v="3"/>
    <x v="1"/>
    <m/>
    <m/>
    <m/>
    <m/>
    <s v="TallinnPMart MihkelMetsaviir30l lamades"/>
    <m/>
    <m/>
    <m/>
    <n v="86.4"/>
    <n v="86.2"/>
    <n v="79.3"/>
    <n v="251.90000000000003"/>
  </r>
  <r>
    <x v="0"/>
    <x v="8"/>
    <x v="0"/>
    <x v="24"/>
    <x v="24"/>
    <s v="2005"/>
    <x v="4"/>
    <x v="0"/>
    <n v="1"/>
    <m/>
    <m/>
    <m/>
    <s v="HarjuTAnnikaSarna30l lamades"/>
    <m/>
    <m/>
    <m/>
    <n v="99.6"/>
    <n v="98.5"/>
    <n v="102"/>
    <n v="300.10000000000002"/>
  </r>
  <r>
    <x v="0"/>
    <x v="8"/>
    <x v="1"/>
    <x v="25"/>
    <x v="25"/>
    <s v="2005"/>
    <x v="4"/>
    <x v="0"/>
    <n v="1"/>
    <m/>
    <m/>
    <m/>
    <s v="HarjuPKermoRea30l lamades"/>
    <m/>
    <m/>
    <m/>
    <n v="87.2"/>
    <n v="95.1"/>
    <n v="96.2"/>
    <n v="278.5"/>
  </r>
  <r>
    <x v="1"/>
    <x v="9"/>
    <x v="2"/>
    <x v="26"/>
    <x v="26"/>
    <m/>
    <x v="6"/>
    <x v="2"/>
    <m/>
    <m/>
    <m/>
    <m/>
    <s v=""/>
    <m/>
    <m/>
    <m/>
    <m/>
    <m/>
    <m/>
    <m/>
  </r>
  <r>
    <x v="1"/>
    <x v="9"/>
    <x v="2"/>
    <x v="26"/>
    <x v="26"/>
    <m/>
    <x v="6"/>
    <x v="2"/>
    <m/>
    <m/>
    <m/>
    <m/>
    <s v=""/>
    <m/>
    <m/>
    <m/>
    <m/>
    <m/>
    <m/>
    <m/>
  </r>
  <r>
    <x v="2"/>
    <x v="4"/>
    <x v="1"/>
    <x v="27"/>
    <x v="27"/>
    <d v="2010-11-21T00:00:00"/>
    <x v="7"/>
    <x v="0"/>
    <m/>
    <m/>
    <s v="ok"/>
    <m/>
    <s v="RaplaPTaaviTalvoja20 toelt"/>
    <m/>
    <m/>
    <m/>
    <n v="100.6"/>
    <n v="97.2"/>
    <m/>
    <n v="197.8"/>
  </r>
  <r>
    <x v="2"/>
    <x v="4"/>
    <x v="0"/>
    <x v="28"/>
    <x v="28"/>
    <d v="2011-11-03T00:00:00"/>
    <x v="8"/>
    <x v="0"/>
    <m/>
    <m/>
    <s v="ok"/>
    <m/>
    <s v="RaplaTRebekaStimmer20 toelt"/>
    <m/>
    <m/>
    <m/>
    <n v="101.7"/>
    <n v="100.8"/>
    <m/>
    <n v="202.5"/>
  </r>
  <r>
    <x v="2"/>
    <x v="1"/>
    <x v="0"/>
    <x v="5"/>
    <x v="5"/>
    <d v="2009-05-25T00:00:00"/>
    <x v="5"/>
    <x v="0"/>
    <m/>
    <m/>
    <s v="ok"/>
    <m/>
    <s v="AlutaguseTValeriaSafronova20 toelt"/>
    <m/>
    <m/>
    <m/>
    <n v="105"/>
    <n v="105.4"/>
    <m/>
    <n v="210.4"/>
  </r>
  <r>
    <x v="2"/>
    <x v="1"/>
    <x v="1"/>
    <x v="29"/>
    <x v="29"/>
    <d v="2009-06-15T00:00:00"/>
    <x v="5"/>
    <x v="0"/>
    <m/>
    <m/>
    <s v="ok"/>
    <m/>
    <s v="AlutagusePKaarel Karp20 toelt"/>
    <m/>
    <m/>
    <m/>
    <n v="103.5"/>
    <n v="101.8"/>
    <m/>
    <n v="205.3"/>
  </r>
  <r>
    <x v="2"/>
    <x v="1"/>
    <x v="0"/>
    <x v="30"/>
    <x v="30"/>
    <d v="2010-11-29T00:00:00"/>
    <x v="7"/>
    <x v="1"/>
    <m/>
    <m/>
    <s v="ok"/>
    <m/>
    <s v="AlutaguseTArinaJefimova20 toelt"/>
    <m/>
    <m/>
    <m/>
    <n v="102.8"/>
    <n v="102.2"/>
    <m/>
    <n v="205"/>
  </r>
  <r>
    <x v="2"/>
    <x v="5"/>
    <x v="0"/>
    <x v="31"/>
    <x v="31"/>
    <d v="2009-09-13T00:00:00"/>
    <x v="5"/>
    <x v="0"/>
    <m/>
    <m/>
    <m/>
    <m/>
    <s v="ViruTKarinVeelaid20 toelt"/>
    <m/>
    <m/>
    <m/>
    <n v="96.9"/>
    <n v="101.2"/>
    <m/>
    <n v="198.10000000000002"/>
  </r>
  <r>
    <x v="2"/>
    <x v="0"/>
    <x v="1"/>
    <x v="32"/>
    <x v="32"/>
    <d v="2011-06-16T00:00:00"/>
    <x v="8"/>
    <x v="0"/>
    <m/>
    <m/>
    <m/>
    <m/>
    <s v="PõlvaPOskarRammul20 toelt"/>
    <m/>
    <m/>
    <m/>
    <n v="98"/>
    <n v="95.1"/>
    <m/>
    <n v="193.1"/>
  </r>
  <r>
    <x v="2"/>
    <x v="3"/>
    <x v="0"/>
    <x v="33"/>
    <x v="13"/>
    <d v="2012-06-29T00:00:00"/>
    <x v="9"/>
    <x v="0"/>
    <m/>
    <m/>
    <m/>
    <m/>
    <s v="TartuTMirellVäljak20 toelt"/>
    <m/>
    <m/>
    <m/>
    <n v="102.6"/>
    <n v="103.9"/>
    <m/>
    <n v="206.5"/>
  </r>
  <r>
    <x v="2"/>
    <x v="3"/>
    <x v="1"/>
    <x v="34"/>
    <x v="33"/>
    <d v="2011-07-09T00:00:00"/>
    <x v="8"/>
    <x v="0"/>
    <m/>
    <m/>
    <m/>
    <m/>
    <s v="TartuPEdwin EduardSisask20 toelt"/>
    <m/>
    <m/>
    <m/>
    <n v="104.2"/>
    <n v="101.1"/>
    <m/>
    <n v="205.3"/>
  </r>
  <r>
    <x v="2"/>
    <x v="6"/>
    <x v="0"/>
    <x v="35"/>
    <x v="34"/>
    <d v="2013-04-28T00:00:00"/>
    <x v="10"/>
    <x v="0"/>
    <m/>
    <m/>
    <s v="ok"/>
    <m/>
    <s v="VõruTVanessaPuura20 toelt"/>
    <m/>
    <m/>
    <m/>
    <n v="98"/>
    <n v="99.9"/>
    <m/>
    <n v="197.9"/>
  </r>
  <r>
    <x v="2"/>
    <x v="6"/>
    <x v="1"/>
    <x v="36"/>
    <x v="35"/>
    <d v="2012-12-29T00:00:00"/>
    <x v="9"/>
    <x v="0"/>
    <m/>
    <m/>
    <s v="ok"/>
    <m/>
    <s v="VõruPRasmusLõo20 toelt"/>
    <m/>
    <m/>
    <m/>
    <n v="83.5"/>
    <n v="89.2"/>
    <m/>
    <n v="172.7"/>
  </r>
  <r>
    <x v="2"/>
    <x v="8"/>
    <x v="0"/>
    <x v="37"/>
    <x v="36"/>
    <m/>
    <x v="8"/>
    <x v="0"/>
    <m/>
    <m/>
    <m/>
    <m/>
    <s v="HarjuTNooraKoppelmann20 toelt"/>
    <m/>
    <m/>
    <m/>
    <n v="103.6"/>
    <n v="104.3"/>
    <m/>
    <n v="207.89999999999998"/>
  </r>
  <r>
    <x v="2"/>
    <x v="8"/>
    <x v="1"/>
    <x v="38"/>
    <x v="37"/>
    <m/>
    <x v="10"/>
    <x v="0"/>
    <m/>
    <m/>
    <m/>
    <m/>
    <s v="HarjuPMihkelLiblik20 toelt"/>
    <m/>
    <m/>
    <m/>
    <n v="90.6"/>
    <n v="96.9"/>
    <m/>
    <n v="187.5"/>
  </r>
  <r>
    <x v="2"/>
    <x v="8"/>
    <x v="0"/>
    <x v="39"/>
    <x v="38"/>
    <m/>
    <x v="10"/>
    <x v="1"/>
    <m/>
    <m/>
    <m/>
    <m/>
    <s v="HarjuTHeleriBoklan20 toelt"/>
    <m/>
    <m/>
    <m/>
    <n v="101.1"/>
    <n v="98.4"/>
    <m/>
    <n v="199.5"/>
  </r>
  <r>
    <x v="2"/>
    <x v="7"/>
    <x v="0"/>
    <x v="40"/>
    <x v="39"/>
    <m/>
    <x v="10"/>
    <x v="0"/>
    <m/>
    <m/>
    <m/>
    <m/>
    <s v="TallinnTLauraHairk20 toelt"/>
    <m/>
    <m/>
    <m/>
    <n v="102.6"/>
    <n v="103.6"/>
    <m/>
    <n v="206.2"/>
  </r>
  <r>
    <x v="2"/>
    <x v="7"/>
    <x v="1"/>
    <x v="41"/>
    <x v="40"/>
    <m/>
    <x v="8"/>
    <x v="0"/>
    <m/>
    <m/>
    <m/>
    <m/>
    <s v="TallinnPKarl FelixHindrikson20 toelt"/>
    <m/>
    <m/>
    <m/>
    <n v="101.2"/>
    <n v="99.9"/>
    <m/>
    <n v="201.10000000000002"/>
  </r>
  <r>
    <x v="1"/>
    <x v="9"/>
    <x v="2"/>
    <x v="26"/>
    <x v="26"/>
    <m/>
    <x v="6"/>
    <x v="2"/>
    <m/>
    <m/>
    <m/>
    <m/>
    <m/>
    <m/>
    <m/>
    <m/>
    <m/>
    <m/>
    <m/>
    <n v="0"/>
  </r>
  <r>
    <x v="1"/>
    <x v="9"/>
    <x v="2"/>
    <x v="26"/>
    <x v="26"/>
    <m/>
    <x v="6"/>
    <x v="2"/>
    <m/>
    <m/>
    <m/>
    <m/>
    <m/>
    <m/>
    <m/>
    <m/>
    <m/>
    <m/>
    <m/>
    <n v="0"/>
  </r>
  <r>
    <x v="1"/>
    <x v="9"/>
    <x v="2"/>
    <x v="26"/>
    <x v="26"/>
    <m/>
    <x v="6"/>
    <x v="2"/>
    <m/>
    <m/>
    <m/>
    <m/>
    <m/>
    <m/>
    <m/>
    <m/>
    <m/>
    <m/>
    <m/>
    <n v="0"/>
  </r>
  <r>
    <x v="1"/>
    <x v="9"/>
    <x v="2"/>
    <x v="26"/>
    <x v="26"/>
    <m/>
    <x v="6"/>
    <x v="2"/>
    <m/>
    <m/>
    <m/>
    <m/>
    <m/>
    <m/>
    <m/>
    <m/>
    <m/>
    <m/>
    <m/>
    <n v="0"/>
  </r>
  <r>
    <x v="1"/>
    <x v="9"/>
    <x v="2"/>
    <x v="26"/>
    <x v="26"/>
    <m/>
    <x v="6"/>
    <x v="2"/>
    <m/>
    <m/>
    <m/>
    <m/>
    <m/>
    <m/>
    <m/>
    <m/>
    <m/>
    <m/>
    <m/>
    <n v="0"/>
  </r>
  <r>
    <x v="1"/>
    <x v="9"/>
    <x v="2"/>
    <x v="26"/>
    <x v="26"/>
    <m/>
    <x v="6"/>
    <x v="2"/>
    <m/>
    <m/>
    <m/>
    <m/>
    <m/>
    <m/>
    <m/>
    <m/>
    <m/>
    <m/>
    <m/>
    <n v="0"/>
  </r>
  <r>
    <x v="1"/>
    <x v="9"/>
    <x v="2"/>
    <x v="26"/>
    <x v="26"/>
    <m/>
    <x v="6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Data" updatedVersion="8" minRefreshableVersion="3" showMemberPropertyTips="0" useAutoFormatting="1" itemPrintTitles="1" createdVersion="8" indent="0" compact="0" compactData="0" gridDropZones="1">
  <location ref="O6:V20" firstHeaderRow="1" firstDataRow="2" firstDataCol="4" rowPageCount="3" colPageCount="1"/>
  <pivotFields count="20">
    <pivotField axis="axisPage" compact="0" outline="0" showAll="0" includeNewItemsInFilter="1">
      <items count="4">
        <item h="1" x="2"/>
        <item x="0"/>
        <item h="1" x="1"/>
        <item t="default"/>
      </items>
    </pivotField>
    <pivotField axis="axisRow" compact="0" outline="0" showAll="0" includeNewItemsInFilter="1" sortType="descending">
      <items count="11">
        <item x="1"/>
        <item x="8"/>
        <item x="2"/>
        <item x="0"/>
        <item x="4"/>
        <item x="7"/>
        <item x="3"/>
        <item x="5"/>
        <item x="6"/>
        <item x="9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Page" compact="0" outline="0" showAll="0" includeNewItemsInFilter="1">
      <items count="4">
        <item x="1"/>
        <item h="1" x="0"/>
        <item h="1" x="2"/>
        <item t="default"/>
      </items>
    </pivotField>
    <pivotField axis="axisRow" compact="0" outline="0" showAll="0" includeNewItemsInFilter="1" defaultSubtotal="0">
      <items count="45">
        <item x="3"/>
        <item x="8"/>
        <item x="24"/>
        <item x="17"/>
        <item x="30"/>
        <item x="34"/>
        <item x="18"/>
        <item x="4"/>
        <item x="6"/>
        <item x="14"/>
        <item x="29"/>
        <item x="19"/>
        <item x="31"/>
        <item x="1"/>
        <item m="1" x="44"/>
        <item x="16"/>
        <item x="15"/>
        <item x="2"/>
        <item x="25"/>
        <item x="7"/>
        <item x="20"/>
        <item x="22"/>
        <item x="13"/>
        <item x="12"/>
        <item x="9"/>
        <item x="11"/>
        <item x="33"/>
        <item x="32"/>
        <item x="10"/>
        <item x="36"/>
        <item x="28"/>
        <item x="0"/>
        <item x="27"/>
        <item x="21"/>
        <item x="5"/>
        <item x="35"/>
        <item x="26"/>
        <item m="1" x="42"/>
        <item x="38"/>
        <item m="1" x="43"/>
        <item x="23"/>
        <item x="40"/>
        <item x="41"/>
        <item x="37"/>
        <item x="39"/>
      </items>
    </pivotField>
    <pivotField axis="axisRow" compact="0" outline="0" showAll="0" includeNewItemsInFilter="1" defaultSubtotal="0">
      <items count="43">
        <item x="10"/>
        <item x="14"/>
        <item x="9"/>
        <item x="3"/>
        <item x="20"/>
        <item x="1"/>
        <item x="6"/>
        <item x="4"/>
        <item x="30"/>
        <item x="18"/>
        <item x="2"/>
        <item x="29"/>
        <item x="17"/>
        <item m="1" x="41"/>
        <item x="8"/>
        <item m="1" x="42"/>
        <item x="11"/>
        <item x="7"/>
        <item x="34"/>
        <item x="32"/>
        <item x="25"/>
        <item x="0"/>
        <item x="5"/>
        <item x="22"/>
        <item x="24"/>
        <item x="21"/>
        <item x="33"/>
        <item x="12"/>
        <item x="28"/>
        <item x="19"/>
        <item x="27"/>
        <item x="15"/>
        <item x="13"/>
        <item x="31"/>
        <item x="16"/>
        <item x="26"/>
        <item x="36"/>
        <item x="37"/>
        <item x="38"/>
        <item x="23"/>
        <item x="39"/>
        <item x="40"/>
        <item x="35"/>
      </items>
    </pivotField>
    <pivotField compact="0" outline="0" showAll="0" includeNewItemsInFilter="1"/>
    <pivotField axis="axisRow" compact="0" outline="0" showAll="0" includeNewItemsInFilter="1" defaultSubtotal="0">
      <items count="12">
        <item x="1"/>
        <item x="4"/>
        <item x="2"/>
        <item x="3"/>
        <item x="0"/>
        <item x="5"/>
        <item x="7"/>
        <item x="8"/>
        <item x="9"/>
        <item x="10"/>
        <item m="1" x="11"/>
        <item x="6"/>
      </items>
    </pivotField>
    <pivotField axis="axisPage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4">
    <field x="3"/>
    <field x="4"/>
    <field x="6"/>
    <field x="1"/>
  </rowFields>
  <rowItems count="13">
    <i>
      <x v="1"/>
      <x v="14"/>
      <x v="2"/>
      <x/>
    </i>
    <i>
      <x v="3"/>
      <x v="12"/>
      <x v="2"/>
      <x v="7"/>
    </i>
    <i>
      <x v="7"/>
      <x v="7"/>
      <x v="1"/>
      <x/>
    </i>
    <i>
      <x v="9"/>
      <x v="1"/>
      <x v="4"/>
      <x v="6"/>
    </i>
    <i>
      <x v="13"/>
      <x v="5"/>
      <x/>
      <x v="3"/>
    </i>
    <i>
      <x v="15"/>
      <x v="34"/>
      <x/>
      <x v="4"/>
    </i>
    <i>
      <x v="17"/>
      <x v="10"/>
      <x v="2"/>
      <x v="3"/>
    </i>
    <i>
      <x v="18"/>
      <x v="20"/>
      <x v="1"/>
      <x v="1"/>
    </i>
    <i>
      <x v="20"/>
      <x v="4"/>
      <x v="4"/>
      <x v="8"/>
    </i>
    <i>
      <x v="28"/>
      <x/>
      <x/>
      <x v="2"/>
    </i>
    <i>
      <x v="33"/>
      <x v="25"/>
      <x v="5"/>
      <x v="5"/>
    </i>
    <i>
      <x v="40"/>
      <x v="39"/>
      <x v="3"/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0" item="1" hier="-1"/>
    <pageField fld="2" item="0" hier="-1"/>
    <pageField fld="7" hier="-1"/>
  </pageFields>
  <dataFields count="4">
    <dataField name="Sum of 1" fld="16" baseField="0" baseItem="0"/>
    <dataField name="Sum of 2" fld="17" baseField="0" baseItem="0"/>
    <dataField name="Sum of 3" fld="18" baseField="0" baseItem="0"/>
    <dataField name="Sum of Kokku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Data" updatedVersion="8" minRefreshableVersion="3" showMemberPropertyTips="0" useAutoFormatting="1" itemPrintTitles="1" createdVersion="8" indent="0" compact="0" compactData="0" gridDropZones="1">
  <location ref="O6:V22" firstHeaderRow="1" firstDataRow="2" firstDataCol="4" rowPageCount="3" colPageCount="1"/>
  <pivotFields count="20">
    <pivotField axis="axisPage" compact="0" outline="0" showAll="0" includeNewItemsInFilter="1">
      <items count="4">
        <item h="1" x="2"/>
        <item x="0"/>
        <item h="1" x="1"/>
        <item t="default"/>
      </items>
    </pivotField>
    <pivotField axis="axisRow" compact="0" outline="0" showAll="0" includeNewItemsInFilter="1" sortType="descending">
      <items count="11">
        <item x="1"/>
        <item x="8"/>
        <item x="2"/>
        <item x="0"/>
        <item x="4"/>
        <item x="7"/>
        <item x="3"/>
        <item x="5"/>
        <item x="6"/>
        <item x="9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Page" compact="0" outline="0" showAll="0" includeNewItemsInFilter="1">
      <items count="4">
        <item h="1" x="1"/>
        <item x="0"/>
        <item h="1" x="2"/>
        <item t="default"/>
      </items>
    </pivotField>
    <pivotField axis="axisRow" compact="0" outline="0" showAll="0" includeNewItemsInFilter="1" defaultSubtotal="0">
      <items count="45">
        <item x="3"/>
        <item x="8"/>
        <item x="24"/>
        <item x="17"/>
        <item x="30"/>
        <item x="34"/>
        <item x="18"/>
        <item x="4"/>
        <item x="6"/>
        <item x="14"/>
        <item x="29"/>
        <item x="19"/>
        <item x="31"/>
        <item x="1"/>
        <item m="1" x="44"/>
        <item x="16"/>
        <item x="15"/>
        <item x="2"/>
        <item x="25"/>
        <item x="7"/>
        <item x="20"/>
        <item x="22"/>
        <item x="13"/>
        <item x="12"/>
        <item x="9"/>
        <item x="11"/>
        <item x="33"/>
        <item x="32"/>
        <item x="10"/>
        <item x="36"/>
        <item x="28"/>
        <item x="0"/>
        <item x="27"/>
        <item x="21"/>
        <item x="5"/>
        <item x="35"/>
        <item x="26"/>
        <item m="1" x="42"/>
        <item x="38"/>
        <item m="1" x="43"/>
        <item x="23"/>
        <item x="40"/>
        <item x="41"/>
        <item x="37"/>
        <item x="39"/>
      </items>
    </pivotField>
    <pivotField axis="axisRow" compact="0" outline="0" showAll="0" includeNewItemsInFilter="1" defaultSubtotal="0">
      <items count="43">
        <item x="10"/>
        <item x="14"/>
        <item x="9"/>
        <item x="3"/>
        <item x="20"/>
        <item x="1"/>
        <item x="6"/>
        <item x="4"/>
        <item x="30"/>
        <item x="18"/>
        <item x="2"/>
        <item x="29"/>
        <item x="17"/>
        <item m="1" x="41"/>
        <item x="8"/>
        <item m="1" x="42"/>
        <item x="11"/>
        <item x="7"/>
        <item x="34"/>
        <item x="32"/>
        <item x="25"/>
        <item x="0"/>
        <item x="5"/>
        <item x="22"/>
        <item x="24"/>
        <item x="21"/>
        <item x="33"/>
        <item x="12"/>
        <item x="28"/>
        <item x="19"/>
        <item x="27"/>
        <item x="15"/>
        <item x="13"/>
        <item x="31"/>
        <item x="16"/>
        <item x="26"/>
        <item x="36"/>
        <item x="37"/>
        <item x="38"/>
        <item x="23"/>
        <item x="39"/>
        <item x="40"/>
        <item x="35"/>
      </items>
    </pivotField>
    <pivotField compact="0" outline="0" showAll="0" includeNewItemsInFilter="1"/>
    <pivotField axis="axisRow" compact="0" outline="0" showAll="0" includeNewItemsInFilter="1" defaultSubtotal="0">
      <items count="12">
        <item x="1"/>
        <item x="4"/>
        <item x="2"/>
        <item x="3"/>
        <item x="0"/>
        <item x="5"/>
        <item x="7"/>
        <item x="8"/>
        <item x="9"/>
        <item x="10"/>
        <item m="1" x="11"/>
        <item x="6"/>
      </items>
    </pivotField>
    <pivotField axis="axisPage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4">
    <field x="3"/>
    <field x="4"/>
    <field x="6"/>
    <field x="1"/>
  </rowFields>
  <rowItems count="15">
    <i>
      <x/>
      <x v="3"/>
      <x v="3"/>
      <x/>
    </i>
    <i>
      <x v="2"/>
      <x v="24"/>
      <x v="1"/>
      <x v="1"/>
    </i>
    <i>
      <x v="6"/>
      <x v="9"/>
      <x v="3"/>
      <x v="7"/>
    </i>
    <i>
      <x v="8"/>
      <x v="6"/>
      <x v="2"/>
      <x/>
    </i>
    <i>
      <x v="11"/>
      <x v="29"/>
      <x v="4"/>
      <x v="8"/>
    </i>
    <i>
      <x v="16"/>
      <x v="31"/>
      <x v="2"/>
      <x v="4"/>
    </i>
    <i>
      <x v="19"/>
      <x v="17"/>
      <x v="3"/>
      <x/>
    </i>
    <i>
      <x v="21"/>
      <x v="23"/>
      <x v="2"/>
      <x v="5"/>
    </i>
    <i>
      <x v="22"/>
      <x v="32"/>
      <x v="3"/>
      <x v="6"/>
    </i>
    <i>
      <x v="23"/>
      <x v="27"/>
      <x v="2"/>
      <x v="2"/>
    </i>
    <i>
      <x v="24"/>
      <x v="2"/>
      <x/>
      <x v="2"/>
    </i>
    <i>
      <x v="25"/>
      <x v="16"/>
      <x v="5"/>
      <x v="2"/>
    </i>
    <i>
      <x v="31"/>
      <x v="21"/>
      <x v="4"/>
      <x v="3"/>
    </i>
    <i>
      <x v="34"/>
      <x v="22"/>
      <x v="5"/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0" item="1" hier="-1"/>
    <pageField fld="2" item="1" hier="-1"/>
    <pageField fld="7" hier="-1"/>
  </pageFields>
  <dataFields count="4">
    <dataField name="Sum of 1" fld="16" baseField="0" baseItem="0"/>
    <dataField name="Sum of 2" fld="17" baseField="0" baseItem="0"/>
    <dataField name="Sum of 3" fld="18" baseField="0" baseItem="0"/>
    <dataField name="Sum of Kokku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1" dataCaption="Data" updatedVersion="8" minRefreshableVersion="3" showMemberPropertyTips="0" useAutoFormatting="1" rowGrandTotals="0" itemPrintTitles="1" createdVersion="8" indent="0" compact="0" compactData="0" gridDropZones="1">
  <location ref="O5:R47" firstHeaderRow="2" firstDataRow="2" firstDataCol="3" rowPageCount="2" colPageCount="1"/>
  <pivotFields count="20">
    <pivotField axis="axisPage" compact="0" outline="0" showAll="0" includeNewItemsInFilter="1">
      <items count="4">
        <item x="2"/>
        <item x="0"/>
        <item x="1"/>
        <item t="default"/>
      </items>
    </pivotField>
    <pivotField axis="axisRow" compact="0" outline="0" showAll="0" includeNewItemsInFilter="1" sortType="descending">
      <items count="11">
        <item x="1"/>
        <item x="8"/>
        <item x="2"/>
        <item x="0"/>
        <item x="4"/>
        <item x="7"/>
        <item x="3"/>
        <item x="5"/>
        <item x="6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includeNewItemsInFilter="1"/>
    <pivotField axis="axisRow" compact="0" outline="0" showAll="0" includeNewItemsInFilter="1" defaultSubtotal="0">
      <items count="44">
        <item x="3"/>
        <item x="8"/>
        <item x="24"/>
        <item x="17"/>
        <item x="30"/>
        <item x="34"/>
        <item x="18"/>
        <item x="4"/>
        <item x="6"/>
        <item x="14"/>
        <item x="29"/>
        <item x="19"/>
        <item x="31"/>
        <item x="1"/>
        <item x="16"/>
        <item x="15"/>
        <item x="2"/>
        <item x="25"/>
        <item x="7"/>
        <item x="20"/>
        <item x="22"/>
        <item x="13"/>
        <item x="12"/>
        <item x="9"/>
        <item x="11"/>
        <item x="33"/>
        <item x="32"/>
        <item x="10"/>
        <item x="36"/>
        <item x="28"/>
        <item x="0"/>
        <item x="27"/>
        <item x="21"/>
        <item x="5"/>
        <item x="35"/>
        <item x="26"/>
        <item x="23"/>
        <item m="1" x="42"/>
        <item x="38"/>
        <item m="1" x="43"/>
        <item x="40"/>
        <item x="41"/>
        <item x="37"/>
        <item x="39"/>
      </items>
    </pivotField>
    <pivotField axis="axisRow" compact="0" outline="0" showAll="0" includeNewItemsInFilter="1">
      <items count="42">
        <item x="10"/>
        <item x="14"/>
        <item x="9"/>
        <item x="3"/>
        <item x="20"/>
        <item x="1"/>
        <item x="6"/>
        <item x="4"/>
        <item x="30"/>
        <item x="18"/>
        <item x="2"/>
        <item x="29"/>
        <item x="17"/>
        <item x="8"/>
        <item x="11"/>
        <item x="7"/>
        <item x="34"/>
        <item x="32"/>
        <item x="25"/>
        <item x="0"/>
        <item x="5"/>
        <item x="22"/>
        <item x="24"/>
        <item x="21"/>
        <item x="33"/>
        <item x="12"/>
        <item x="28"/>
        <item x="19"/>
        <item x="27"/>
        <item x="15"/>
        <item x="13"/>
        <item x="31"/>
        <item x="16"/>
        <item x="26"/>
        <item x="23"/>
        <item x="35"/>
        <item x="36"/>
        <item x="37"/>
        <item x="38"/>
        <item x="39"/>
        <item x="40"/>
        <item t="default"/>
      </items>
    </pivotField>
    <pivotField compact="0" outline="0" showAll="0" includeNewItemsInFilter="1"/>
    <pivotField compact="0" outline="0" showAll="0" includeNewItemsInFilter="1"/>
    <pivotField axis="axisPage" compact="0" outline="0" showAll="0" includeNewItemsInFilter="1">
      <items count="4">
        <item h="1" x="1"/>
        <item x="0"/>
        <item h="1"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3">
    <field x="1"/>
    <field x="3"/>
    <field x="4"/>
  </rowFields>
  <rowItems count="41">
    <i>
      <x/>
      <x/>
      <x v="3"/>
    </i>
    <i r="1">
      <x v="7"/>
      <x v="7"/>
    </i>
    <i r="1">
      <x v="10"/>
      <x v="11"/>
    </i>
    <i r="1">
      <x v="33"/>
      <x v="20"/>
    </i>
    <i t="default">
      <x/>
    </i>
    <i>
      <x v="4"/>
      <x v="14"/>
      <x v="32"/>
    </i>
    <i r="1">
      <x v="15"/>
      <x v="29"/>
    </i>
    <i r="1">
      <x v="29"/>
      <x v="26"/>
    </i>
    <i r="1">
      <x v="31"/>
      <x v="28"/>
    </i>
    <i t="default">
      <x v="4"/>
    </i>
    <i>
      <x v="1"/>
      <x v="2"/>
      <x v="22"/>
    </i>
    <i r="1">
      <x v="17"/>
      <x v="18"/>
    </i>
    <i r="1">
      <x v="38"/>
      <x v="37"/>
    </i>
    <i r="1">
      <x v="42"/>
      <x v="36"/>
    </i>
    <i t="default">
      <x v="1"/>
    </i>
    <i>
      <x v="6"/>
      <x v="5"/>
      <x v="24"/>
    </i>
    <i r="1">
      <x v="9"/>
      <x v="1"/>
    </i>
    <i r="1">
      <x v="21"/>
      <x v="30"/>
    </i>
    <i r="1">
      <x v="25"/>
      <x v="30"/>
    </i>
    <i t="default">
      <x v="6"/>
    </i>
    <i>
      <x v="5"/>
      <x v="20"/>
      <x v="21"/>
    </i>
    <i r="1">
      <x v="32"/>
      <x v="23"/>
    </i>
    <i r="1">
      <x v="40"/>
      <x v="39"/>
    </i>
    <i r="1">
      <x v="41"/>
      <x v="40"/>
    </i>
    <i t="default">
      <x v="5"/>
    </i>
    <i>
      <x v="8"/>
      <x v="11"/>
      <x v="27"/>
    </i>
    <i r="1">
      <x v="19"/>
      <x v="4"/>
    </i>
    <i r="1">
      <x v="28"/>
      <x v="35"/>
    </i>
    <i r="1">
      <x v="34"/>
      <x v="16"/>
    </i>
    <i t="default">
      <x v="8"/>
    </i>
    <i>
      <x v="7"/>
      <x v="3"/>
      <x v="12"/>
    </i>
    <i r="1">
      <x v="6"/>
      <x v="9"/>
    </i>
    <i r="1">
      <x v="12"/>
      <x v="31"/>
    </i>
    <i t="default">
      <x v="7"/>
    </i>
    <i>
      <x v="3"/>
      <x v="13"/>
      <x v="5"/>
    </i>
    <i r="1">
      <x v="26"/>
      <x v="17"/>
    </i>
    <i r="1">
      <x v="30"/>
      <x v="19"/>
    </i>
    <i t="default">
      <x v="3"/>
    </i>
    <i>
      <x v="2"/>
      <x v="23"/>
      <x v="2"/>
    </i>
    <i r="1">
      <x v="27"/>
      <x/>
    </i>
    <i t="default">
      <x v="2"/>
    </i>
  </rowItems>
  <colItems count="1">
    <i/>
  </colItems>
  <pageFields count="2">
    <pageField fld="7" item="1" hier="-1"/>
    <pageField fld="0" hier="-1"/>
  </pageFields>
  <dataFields count="1">
    <dataField name="Sum of Kokku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O5:U14" firstHeaderRow="1" firstDataRow="2" firstDataCol="4" rowPageCount="3" colPageCount="1"/>
  <pivotFields count="20">
    <pivotField axis="axisPage" compact="0" outline="0" showAll="0" includeNewItemsInFilter="1">
      <items count="4">
        <item x="2"/>
        <item x="0"/>
        <item x="1"/>
        <item t="default"/>
      </items>
    </pivotField>
    <pivotField axis="axisRow" compact="0" outline="0" showAll="0" includeNewItemsInFilter="1">
      <items count="11">
        <item x="1"/>
        <item x="8"/>
        <item x="2"/>
        <item x="0"/>
        <item x="4"/>
        <item x="7"/>
        <item x="3"/>
        <item x="5"/>
        <item x="6"/>
        <item x="9"/>
        <item t="default"/>
      </items>
    </pivotField>
    <pivotField axis="axisPage" compact="0" outline="0" showAll="0" includeNewItemsInFilter="1">
      <items count="4">
        <item x="1"/>
        <item x="0"/>
        <item x="2"/>
        <item t="default"/>
      </items>
    </pivotField>
    <pivotField axis="axisRow" compact="0" outline="0" showAll="0" includeNewItemsInFilter="1" defaultSubtotal="0">
      <items count="42">
        <item x="3"/>
        <item x="8"/>
        <item x="24"/>
        <item x="17"/>
        <item x="30"/>
        <item x="34"/>
        <item x="18"/>
        <item x="39"/>
        <item x="4"/>
        <item x="6"/>
        <item x="14"/>
        <item x="29"/>
        <item x="19"/>
        <item x="31"/>
        <item x="41"/>
        <item x="1"/>
        <item x="16"/>
        <item x="15"/>
        <item x="2"/>
        <item x="25"/>
        <item x="7"/>
        <item x="20"/>
        <item x="22"/>
        <item x="40"/>
        <item x="13"/>
        <item x="12"/>
        <item x="9"/>
        <item x="23"/>
        <item x="11"/>
        <item x="38"/>
        <item x="33"/>
        <item x="37"/>
        <item x="32"/>
        <item x="10"/>
        <item x="36"/>
        <item x="28"/>
        <item x="0"/>
        <item x="27"/>
        <item x="21"/>
        <item x="5"/>
        <item x="35"/>
        <item x="26"/>
      </items>
    </pivotField>
    <pivotField axis="axisRow" compact="0" outline="0" showAll="0" includeNewItemsInFilter="1" defaultSubtotal="0">
      <items count="41">
        <item x="10"/>
        <item x="14"/>
        <item x="9"/>
        <item x="3"/>
        <item x="38"/>
        <item x="20"/>
        <item x="39"/>
        <item x="40"/>
        <item x="1"/>
        <item x="6"/>
        <item x="4"/>
        <item x="30"/>
        <item x="18"/>
        <item x="2"/>
        <item x="29"/>
        <item x="36"/>
        <item x="17"/>
        <item x="37"/>
        <item x="35"/>
        <item x="8"/>
        <item x="23"/>
        <item x="11"/>
        <item x="7"/>
        <item x="34"/>
        <item x="32"/>
        <item x="25"/>
        <item x="0"/>
        <item x="5"/>
        <item x="22"/>
        <item x="24"/>
        <item x="21"/>
        <item x="33"/>
        <item x="12"/>
        <item x="28"/>
        <item x="19"/>
        <item x="27"/>
        <item x="15"/>
        <item x="13"/>
        <item x="31"/>
        <item x="16"/>
        <item x="26"/>
      </items>
    </pivotField>
    <pivotField compact="0" outline="0" showAll="0" includeNewItemsInFilter="1" defaultSubtotal="0">
      <items count="35">
        <item x="24"/>
        <item x="22"/>
        <item x="21"/>
        <item x="1"/>
        <item x="16"/>
        <item x="9"/>
        <item x="10"/>
        <item x="4"/>
        <item x="8"/>
        <item x="17"/>
        <item x="12"/>
        <item x="6"/>
        <item x="15"/>
        <item x="2"/>
        <item x="7"/>
        <item x="18"/>
        <item x="3"/>
        <item x="13"/>
        <item x="20"/>
        <item x="14"/>
        <item x="19"/>
        <item x="0"/>
        <item x="5"/>
        <item x="27"/>
        <item x="29"/>
        <item x="11"/>
        <item x="25"/>
        <item x="28"/>
        <item x="30"/>
        <item x="32"/>
        <item x="26"/>
        <item x="31"/>
        <item x="34"/>
        <item x="33"/>
        <item x="23"/>
      </items>
    </pivotField>
    <pivotField axis="axisRow" compact="0" outline="0" showAll="0" includeNewItemsInFilter="1" defaultSubtotal="0">
      <items count="11">
        <item x="1"/>
        <item x="4"/>
        <item x="2"/>
        <item x="3"/>
        <item x="0"/>
        <item x="5"/>
        <item x="7"/>
        <item x="8"/>
        <item x="9"/>
        <item x="10"/>
        <item x="6"/>
      </items>
    </pivotField>
    <pivotField axis="axisPage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4">
    <field x="3"/>
    <field x="4"/>
    <field x="6"/>
    <field x="1"/>
  </rowFields>
  <rowItems count="8">
    <i>
      <x v="5"/>
      <x v="31"/>
      <x v="7"/>
      <x v="6"/>
    </i>
    <i>
      <x v="11"/>
      <x v="14"/>
      <x v="5"/>
      <x/>
    </i>
    <i>
      <x v="14"/>
      <x v="7"/>
      <x v="7"/>
      <x v="5"/>
    </i>
    <i>
      <x v="29"/>
      <x v="17"/>
      <x v="9"/>
      <x v="1"/>
    </i>
    <i>
      <x v="32"/>
      <x v="24"/>
      <x v="7"/>
      <x v="3"/>
    </i>
    <i>
      <x v="34"/>
      <x v="18"/>
      <x v="8"/>
      <x v="8"/>
    </i>
    <i>
      <x v="37"/>
      <x v="35"/>
      <x v="6"/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0" item="0" hier="-1"/>
    <pageField fld="2" item="0" hier="-1"/>
    <pageField fld="7" hier="-1"/>
  </pageFields>
  <dataFields count="3">
    <dataField name="Sum of 1" fld="16" baseField="0" baseItem="0"/>
    <dataField name="Sum of 2" fld="17" baseField="0" baseItem="0"/>
    <dataField name="Sum of Kokku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1" dataCaption="Data" updatedVersion="8" minRefreshableVersion="3" showMemberPropertyTips="0" useAutoFormatting="1" rowGrandTotals="0" itemPrintTitles="1" createdVersion="8" indent="0" compact="0" compactData="0" gridDropZones="1">
  <location ref="O6:V16" firstHeaderRow="1" firstDataRow="2" firstDataCol="4" rowPageCount="3" colPageCount="1"/>
  <pivotFields count="20">
    <pivotField axis="axisPage" compact="0" outline="0" showAll="0" includeNewItemsInFilter="1">
      <items count="4">
        <item x="2"/>
        <item h="1" x="0"/>
        <item h="1" x="1"/>
        <item t="default"/>
      </items>
    </pivotField>
    <pivotField axis="axisRow" compact="0" outline="0" showAll="0" includeNewItemsInFilter="1" sortType="descending">
      <items count="11">
        <item x="1"/>
        <item x="8"/>
        <item x="2"/>
        <item x="0"/>
        <item x="4"/>
        <item x="7"/>
        <item x="3"/>
        <item x="5"/>
        <item x="6"/>
        <item x="9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Page" compact="0" outline="0" showAll="0" includeNewItemsInFilter="1">
      <items count="4">
        <item h="1" x="1"/>
        <item x="0"/>
        <item h="1" x="2"/>
        <item t="default"/>
      </items>
    </pivotField>
    <pivotField axis="axisRow" compact="0" outline="0" showAll="0" includeNewItemsInFilter="1" defaultSubtotal="0">
      <items count="45">
        <item x="3"/>
        <item x="8"/>
        <item x="24"/>
        <item x="17"/>
        <item x="30"/>
        <item x="34"/>
        <item x="18"/>
        <item x="4"/>
        <item x="6"/>
        <item x="14"/>
        <item x="29"/>
        <item x="19"/>
        <item x="31"/>
        <item x="1"/>
        <item m="1" x="44"/>
        <item x="16"/>
        <item x="15"/>
        <item x="2"/>
        <item x="25"/>
        <item x="7"/>
        <item x="20"/>
        <item x="22"/>
        <item x="13"/>
        <item x="12"/>
        <item x="9"/>
        <item x="11"/>
        <item x="33"/>
        <item x="32"/>
        <item x="10"/>
        <item x="36"/>
        <item x="28"/>
        <item x="0"/>
        <item x="27"/>
        <item x="21"/>
        <item x="5"/>
        <item x="35"/>
        <item x="26"/>
        <item m="1" x="42"/>
        <item x="38"/>
        <item m="1" x="43"/>
        <item x="23"/>
        <item x="40"/>
        <item x="41"/>
        <item x="37"/>
        <item x="39"/>
      </items>
    </pivotField>
    <pivotField axis="axisRow" compact="0" outline="0" showAll="0" includeNewItemsInFilter="1" defaultSubtotal="0">
      <items count="43">
        <item x="10"/>
        <item x="14"/>
        <item x="9"/>
        <item x="3"/>
        <item x="20"/>
        <item x="1"/>
        <item x="6"/>
        <item x="4"/>
        <item x="30"/>
        <item x="18"/>
        <item x="2"/>
        <item x="29"/>
        <item x="17"/>
        <item m="1" x="41"/>
        <item x="8"/>
        <item m="1" x="42"/>
        <item x="11"/>
        <item x="7"/>
        <item x="34"/>
        <item x="32"/>
        <item x="25"/>
        <item x="0"/>
        <item x="5"/>
        <item x="22"/>
        <item x="24"/>
        <item x="21"/>
        <item x="33"/>
        <item x="12"/>
        <item x="28"/>
        <item x="19"/>
        <item x="27"/>
        <item x="15"/>
        <item x="13"/>
        <item x="31"/>
        <item x="16"/>
        <item x="26"/>
        <item x="36"/>
        <item x="37"/>
        <item x="38"/>
        <item x="23"/>
        <item x="39"/>
        <item x="40"/>
        <item x="35"/>
      </items>
    </pivotField>
    <pivotField compact="0" outline="0" showAll="0" includeNewItemsInFilter="1"/>
    <pivotField axis="axisRow" compact="0" outline="0" showAll="0" includeNewItemsInFilter="1" defaultSubtotal="0">
      <items count="12">
        <item x="1"/>
        <item x="4"/>
        <item x="2"/>
        <item x="3"/>
        <item x="0"/>
        <item x="5"/>
        <item x="7"/>
        <item x="8"/>
        <item x="9"/>
        <item x="10"/>
        <item m="1" x="11"/>
        <item x="6"/>
      </items>
    </pivotField>
    <pivotField axis="axisPage" compact="0" outline="0" showAll="0" includeNewItemsInFilter="1">
      <items count="4">
        <item x="1"/>
        <item x="0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</pivotFields>
  <rowFields count="4">
    <field x="3"/>
    <field x="4"/>
    <field x="6"/>
    <field x="1"/>
  </rowFields>
  <rowItems count="9">
    <i>
      <x v="4"/>
      <x v="8"/>
      <x v="6"/>
      <x/>
    </i>
    <i>
      <x v="12"/>
      <x v="33"/>
      <x v="5"/>
      <x v="7"/>
    </i>
    <i>
      <x v="26"/>
      <x v="32"/>
      <x v="8"/>
      <x v="6"/>
    </i>
    <i>
      <x v="30"/>
      <x v="28"/>
      <x v="7"/>
      <x v="4"/>
    </i>
    <i>
      <x v="34"/>
      <x v="22"/>
      <x v="5"/>
      <x/>
    </i>
    <i>
      <x v="35"/>
      <x v="18"/>
      <x v="9"/>
      <x v="8"/>
    </i>
    <i>
      <x v="41"/>
      <x v="40"/>
      <x v="9"/>
      <x v="5"/>
    </i>
    <i>
      <x v="43"/>
      <x v="36"/>
      <x v="7"/>
      <x v="1"/>
    </i>
    <i>
      <x v="44"/>
      <x v="38"/>
      <x v="9"/>
      <x v="1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0" item="0" hier="-1"/>
    <pageField fld="2" item="1" hier="-1"/>
    <pageField fld="7" hier="-1"/>
  </pageFields>
  <dataFields count="4">
    <dataField name="Sum of 1" fld="16" baseField="0" baseItem="0"/>
    <dataField name="Sum of 2" fld="17" baseField="0" baseItem="0"/>
    <dataField name="Sum of 3" fld="18" baseField="0" baseItem="0"/>
    <dataField name="Sum of Kokku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updatedVersion="8" minRefreshableVersion="3" showMemberPropertyTips="0" useAutoFormatting="1" rowGrandTotals="0" itemPrintTitles="1" createdVersion="8" indent="0" compact="0" compactData="0" gridDropZones="1">
  <location ref="A4:D46" firstHeaderRow="2" firstDataRow="2" firstDataCol="3" rowPageCount="2" colPageCount="1"/>
  <pivotFields count="20">
    <pivotField axis="axisPage" compact="0" outline="0" showAll="0" includeNewItemsInFilter="1">
      <items count="4">
        <item x="2"/>
        <item x="0"/>
        <item x="1"/>
        <item t="default"/>
      </items>
    </pivotField>
    <pivotField axis="axisRow" compact="0" outline="0" showAll="0" includeNewItemsInFilter="1" sortType="descending">
      <items count="11">
        <item x="1"/>
        <item x="8"/>
        <item x="2"/>
        <item x="0"/>
        <item x="4"/>
        <item x="7"/>
        <item x="3"/>
        <item x="5"/>
        <item x="6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includeNewItemsInFilter="1"/>
    <pivotField axis="axisRow" compact="0" outline="0" showAll="0" includeNewItemsInFilter="1" defaultSubtotal="0">
      <items count="44">
        <item x="3"/>
        <item x="8"/>
        <item x="24"/>
        <item x="17"/>
        <item x="30"/>
        <item x="34"/>
        <item x="18"/>
        <item x="4"/>
        <item x="6"/>
        <item x="14"/>
        <item x="29"/>
        <item x="19"/>
        <item x="31"/>
        <item x="1"/>
        <item x="16"/>
        <item x="15"/>
        <item x="2"/>
        <item x="25"/>
        <item x="7"/>
        <item x="20"/>
        <item x="22"/>
        <item x="13"/>
        <item x="12"/>
        <item x="9"/>
        <item x="11"/>
        <item x="33"/>
        <item x="32"/>
        <item x="10"/>
        <item x="36"/>
        <item x="28"/>
        <item x="0"/>
        <item x="27"/>
        <item x="21"/>
        <item x="5"/>
        <item x="35"/>
        <item x="26"/>
        <item x="23"/>
        <item m="1" x="42"/>
        <item x="38"/>
        <item m="1" x="43"/>
        <item x="40"/>
        <item x="41"/>
        <item x="37"/>
        <item x="39"/>
      </items>
    </pivotField>
    <pivotField axis="axisRow" compact="0" outline="0" showAll="0" includeNewItemsInFilter="1">
      <items count="42">
        <item x="10"/>
        <item x="14"/>
        <item x="9"/>
        <item x="3"/>
        <item x="20"/>
        <item x="1"/>
        <item x="6"/>
        <item x="4"/>
        <item x="30"/>
        <item x="18"/>
        <item x="2"/>
        <item x="29"/>
        <item x="17"/>
        <item x="8"/>
        <item x="11"/>
        <item x="7"/>
        <item x="34"/>
        <item x="32"/>
        <item x="25"/>
        <item x="0"/>
        <item x="5"/>
        <item x="22"/>
        <item x="24"/>
        <item x="21"/>
        <item x="33"/>
        <item x="12"/>
        <item x="28"/>
        <item x="19"/>
        <item x="27"/>
        <item x="15"/>
        <item x="13"/>
        <item x="31"/>
        <item x="16"/>
        <item x="26"/>
        <item x="23"/>
        <item x="35"/>
        <item x="36"/>
        <item x="37"/>
        <item x="38"/>
        <item x="39"/>
        <item x="40"/>
        <item t="default"/>
      </items>
    </pivotField>
    <pivotField compact="0" outline="0" showAll="0" includeNewItemsInFilter="1"/>
    <pivotField compact="0" outline="0" showAll="0" includeNewItemsInFilter="1"/>
    <pivotField axis="axisPage" compact="0" outline="0" showAll="0" includeNewItemsInFilter="1">
      <items count="4">
        <item h="1" x="1"/>
        <item x="0"/>
        <item h="1"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3">
    <field x="1"/>
    <field x="3"/>
    <field x="4"/>
  </rowFields>
  <rowItems count="41">
    <i>
      <x/>
      <x/>
      <x v="3"/>
    </i>
    <i r="1">
      <x v="7"/>
      <x v="7"/>
    </i>
    <i r="1">
      <x v="10"/>
      <x v="11"/>
    </i>
    <i r="1">
      <x v="33"/>
      <x v="20"/>
    </i>
    <i t="default">
      <x/>
    </i>
    <i>
      <x v="4"/>
      <x v="14"/>
      <x v="32"/>
    </i>
    <i r="1">
      <x v="15"/>
      <x v="29"/>
    </i>
    <i r="1">
      <x v="29"/>
      <x v="26"/>
    </i>
    <i r="1">
      <x v="31"/>
      <x v="28"/>
    </i>
    <i t="default">
      <x v="4"/>
    </i>
    <i>
      <x v="1"/>
      <x v="2"/>
      <x v="22"/>
    </i>
    <i r="1">
      <x v="17"/>
      <x v="18"/>
    </i>
    <i r="1">
      <x v="38"/>
      <x v="37"/>
    </i>
    <i r="1">
      <x v="42"/>
      <x v="36"/>
    </i>
    <i t="default">
      <x v="1"/>
    </i>
    <i>
      <x v="6"/>
      <x v="5"/>
      <x v="24"/>
    </i>
    <i r="1">
      <x v="9"/>
      <x v="1"/>
    </i>
    <i r="1">
      <x v="21"/>
      <x v="30"/>
    </i>
    <i r="1">
      <x v="25"/>
      <x v="30"/>
    </i>
    <i t="default">
      <x v="6"/>
    </i>
    <i>
      <x v="5"/>
      <x v="20"/>
      <x v="21"/>
    </i>
    <i r="1">
      <x v="32"/>
      <x v="23"/>
    </i>
    <i r="1">
      <x v="40"/>
      <x v="39"/>
    </i>
    <i r="1">
      <x v="41"/>
      <x v="40"/>
    </i>
    <i t="default">
      <x v="5"/>
    </i>
    <i>
      <x v="8"/>
      <x v="11"/>
      <x v="27"/>
    </i>
    <i r="1">
      <x v="19"/>
      <x v="4"/>
    </i>
    <i r="1">
      <x v="28"/>
      <x v="35"/>
    </i>
    <i r="1">
      <x v="34"/>
      <x v="16"/>
    </i>
    <i t="default">
      <x v="8"/>
    </i>
    <i>
      <x v="7"/>
      <x v="3"/>
      <x v="12"/>
    </i>
    <i r="1">
      <x v="6"/>
      <x v="9"/>
    </i>
    <i r="1">
      <x v="12"/>
      <x v="31"/>
    </i>
    <i t="default">
      <x v="7"/>
    </i>
    <i>
      <x v="3"/>
      <x v="13"/>
      <x v="5"/>
    </i>
    <i r="1">
      <x v="26"/>
      <x v="17"/>
    </i>
    <i r="1">
      <x v="30"/>
      <x v="19"/>
    </i>
    <i t="default">
      <x v="3"/>
    </i>
    <i>
      <x v="2"/>
      <x v="23"/>
      <x v="2"/>
    </i>
    <i r="1">
      <x v="27"/>
      <x/>
    </i>
    <i t="default">
      <x v="2"/>
    </i>
  </rowItems>
  <colItems count="1">
    <i/>
  </colItems>
  <pageFields count="2">
    <pageField fld="7" item="1" hier="-1"/>
    <pageField fld="0" hier="-1"/>
  </pageFields>
  <dataFields count="1">
    <dataField name="Sum of Kokku" fld="19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="113" workbookViewId="0">
      <selection activeCell="C16" sqref="C16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8" width="5.875" customWidth="1"/>
    <col min="9" max="9" width="7.625" customWidth="1"/>
    <col min="14" max="14" width="9" customWidth="1"/>
    <col min="15" max="15" width="13.25" hidden="1" customWidth="1"/>
    <col min="16" max="16" width="14.5" hidden="1" customWidth="1"/>
    <col min="17" max="17" width="6.625" hidden="1" customWidth="1"/>
    <col min="18" max="18" width="9" hidden="1" customWidth="1"/>
    <col min="19" max="21" width="8.625" hidden="1" customWidth="1"/>
    <col min="22" max="22" width="12.75" hidden="1" customWidth="1"/>
    <col min="23" max="23" width="9" hidden="1" customWidth="1"/>
    <col min="24" max="24" width="9" customWidth="1"/>
  </cols>
  <sheetData>
    <row r="1" spans="1:50" ht="20.25" x14ac:dyDescent="0.3">
      <c r="A1" s="53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8" t="s">
        <v>94</v>
      </c>
      <c r="I2" s="1"/>
      <c r="J2" s="1"/>
      <c r="K2" s="1"/>
      <c r="L2" s="1"/>
      <c r="M2" s="1"/>
      <c r="N2" s="1"/>
      <c r="O2" s="22" t="s">
        <v>165</v>
      </c>
      <c r="P2" s="23" t="s">
        <v>98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2" t="s">
        <v>167</v>
      </c>
      <c r="P3" s="23" t="s">
        <v>104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" t="s">
        <v>102</v>
      </c>
      <c r="P4" s="23" t="s">
        <v>187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4"/>
      <c r="K6" s="4"/>
      <c r="L6" s="4"/>
      <c r="M6" s="4"/>
      <c r="N6" s="4"/>
      <c r="O6" s="18"/>
      <c r="P6" s="19"/>
      <c r="Q6" s="19"/>
      <c r="R6" s="19"/>
      <c r="S6" s="24" t="s">
        <v>200</v>
      </c>
      <c r="T6" s="19"/>
      <c r="U6" s="19"/>
      <c r="V6" s="20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8" t="s">
        <v>136</v>
      </c>
      <c r="C7" s="8" t="s">
        <v>137</v>
      </c>
      <c r="D7" s="46">
        <v>2004</v>
      </c>
      <c r="E7" s="1" t="s">
        <v>20</v>
      </c>
      <c r="F7" s="47">
        <v>100.6</v>
      </c>
      <c r="G7" s="47">
        <v>102.2</v>
      </c>
      <c r="H7" s="47">
        <v>103.7</v>
      </c>
      <c r="I7" s="43">
        <v>306.5</v>
      </c>
      <c r="J7" s="1"/>
      <c r="K7" s="1"/>
      <c r="L7" s="1"/>
      <c r="M7" s="1"/>
      <c r="N7" s="1"/>
      <c r="O7" s="24" t="s">
        <v>4</v>
      </c>
      <c r="P7" s="24" t="s">
        <v>168</v>
      </c>
      <c r="Q7" s="24" t="s">
        <v>186</v>
      </c>
      <c r="R7" s="24" t="s">
        <v>166</v>
      </c>
      <c r="S7" s="18" t="s">
        <v>201</v>
      </c>
      <c r="T7" s="35" t="s">
        <v>202</v>
      </c>
      <c r="U7" s="35" t="s">
        <v>203</v>
      </c>
      <c r="V7" s="30" t="s">
        <v>198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2" t="s">
        <v>22</v>
      </c>
      <c r="C8" s="2" t="s">
        <v>110</v>
      </c>
      <c r="D8" s="46">
        <v>2005</v>
      </c>
      <c r="E8" s="1" t="s">
        <v>16</v>
      </c>
      <c r="F8" s="47">
        <v>98.1</v>
      </c>
      <c r="G8" s="47">
        <v>99.1</v>
      </c>
      <c r="H8" s="47">
        <v>100.7</v>
      </c>
      <c r="I8" s="43">
        <v>297.89999999999998</v>
      </c>
      <c r="J8" s="1"/>
      <c r="K8" s="1"/>
      <c r="L8" s="1"/>
      <c r="M8" s="1"/>
      <c r="N8" s="1"/>
      <c r="O8" s="18" t="s">
        <v>118</v>
      </c>
      <c r="P8" s="18" t="s">
        <v>119</v>
      </c>
      <c r="Q8" s="18">
        <v>2006</v>
      </c>
      <c r="R8" s="18" t="s">
        <v>16</v>
      </c>
      <c r="S8" s="31">
        <v>96.6</v>
      </c>
      <c r="T8" s="36">
        <v>93</v>
      </c>
      <c r="U8" s="36">
        <v>95.9</v>
      </c>
      <c r="V8" s="32">
        <v>285.5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17</v>
      </c>
      <c r="B9" s="2" t="s">
        <v>118</v>
      </c>
      <c r="C9" s="2" t="s">
        <v>119</v>
      </c>
      <c r="D9" s="46">
        <v>2006</v>
      </c>
      <c r="E9" s="1" t="s">
        <v>16</v>
      </c>
      <c r="F9" s="47">
        <v>96.6</v>
      </c>
      <c r="G9" s="47">
        <v>93</v>
      </c>
      <c r="H9" s="47">
        <v>95.9</v>
      </c>
      <c r="I9" s="43">
        <v>285.5</v>
      </c>
      <c r="J9" s="39" t="s">
        <v>55</v>
      </c>
      <c r="K9" s="1"/>
      <c r="L9" s="1"/>
      <c r="M9" s="1"/>
      <c r="N9" s="1"/>
      <c r="O9" s="18" t="s">
        <v>139</v>
      </c>
      <c r="P9" s="18" t="s">
        <v>140</v>
      </c>
      <c r="Q9" s="18">
        <v>2006</v>
      </c>
      <c r="R9" s="18" t="s">
        <v>138</v>
      </c>
      <c r="S9" s="31">
        <v>92.8</v>
      </c>
      <c r="T9" s="36">
        <v>94.2</v>
      </c>
      <c r="U9" s="36">
        <v>96.2</v>
      </c>
      <c r="V9" s="32">
        <v>283.2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21</v>
      </c>
      <c r="B10" s="39" t="s">
        <v>139</v>
      </c>
      <c r="C10" s="39" t="s">
        <v>140</v>
      </c>
      <c r="D10" s="46">
        <v>2006</v>
      </c>
      <c r="E10" s="1" t="s">
        <v>138</v>
      </c>
      <c r="F10" s="47">
        <v>92.8</v>
      </c>
      <c r="G10" s="47">
        <v>94.2</v>
      </c>
      <c r="H10" s="47">
        <v>96.2</v>
      </c>
      <c r="I10" s="43">
        <v>283.2</v>
      </c>
      <c r="J10" s="1"/>
      <c r="K10" s="1"/>
      <c r="L10" s="1"/>
      <c r="M10" s="1"/>
      <c r="N10" s="1"/>
      <c r="O10" s="18" t="s">
        <v>22</v>
      </c>
      <c r="P10" s="18" t="s">
        <v>110</v>
      </c>
      <c r="Q10" s="18">
        <v>2005</v>
      </c>
      <c r="R10" s="18" t="s">
        <v>16</v>
      </c>
      <c r="S10" s="31">
        <v>98.1</v>
      </c>
      <c r="T10" s="36">
        <v>99.1</v>
      </c>
      <c r="U10" s="36">
        <v>100.7</v>
      </c>
      <c r="V10" s="32">
        <v>297.89999999999998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24</v>
      </c>
      <c r="B11" s="1" t="s">
        <v>107</v>
      </c>
      <c r="C11" s="1" t="s">
        <v>108</v>
      </c>
      <c r="D11" s="46">
        <v>2006</v>
      </c>
      <c r="E11" s="1" t="s">
        <v>27</v>
      </c>
      <c r="F11" s="47">
        <v>96.3</v>
      </c>
      <c r="G11" s="47">
        <v>89.8</v>
      </c>
      <c r="H11" s="47">
        <v>93.1</v>
      </c>
      <c r="I11" s="43">
        <v>279.2</v>
      </c>
      <c r="J11" s="39" t="s">
        <v>55</v>
      </c>
      <c r="K11" s="1"/>
      <c r="L11" s="1"/>
      <c r="M11" s="1"/>
      <c r="N11" s="1"/>
      <c r="O11" s="18" t="s">
        <v>132</v>
      </c>
      <c r="P11" s="18" t="s">
        <v>133</v>
      </c>
      <c r="Q11" s="18">
        <v>2008</v>
      </c>
      <c r="R11" s="18" t="s">
        <v>129</v>
      </c>
      <c r="S11" s="31">
        <v>79.7</v>
      </c>
      <c r="T11" s="36">
        <v>82.5</v>
      </c>
      <c r="U11" s="36">
        <v>74.8</v>
      </c>
      <c r="V11" s="32">
        <v>237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28</v>
      </c>
      <c r="B12" s="1" t="s">
        <v>154</v>
      </c>
      <c r="C12" s="1" t="s">
        <v>155</v>
      </c>
      <c r="D12" s="46">
        <v>2005</v>
      </c>
      <c r="E12" s="1" t="s">
        <v>38</v>
      </c>
      <c r="F12" s="47">
        <v>87.2</v>
      </c>
      <c r="G12" s="47">
        <v>95.1</v>
      </c>
      <c r="H12" s="47">
        <v>96.2</v>
      </c>
      <c r="I12" s="43">
        <v>278.5</v>
      </c>
      <c r="J12" s="1"/>
      <c r="K12" s="1"/>
      <c r="L12" s="1"/>
      <c r="M12" s="1"/>
      <c r="N12" s="1"/>
      <c r="O12" s="18" t="s">
        <v>105</v>
      </c>
      <c r="P12" s="18" t="s">
        <v>106</v>
      </c>
      <c r="Q12" s="18">
        <v>2004</v>
      </c>
      <c r="R12" s="18" t="s">
        <v>27</v>
      </c>
      <c r="S12" s="31">
        <v>81.5</v>
      </c>
      <c r="T12" s="36">
        <v>91.8</v>
      </c>
      <c r="U12" s="36">
        <v>91.9</v>
      </c>
      <c r="V12" s="32">
        <v>265.20000000000005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32</v>
      </c>
      <c r="B13" s="1" t="s">
        <v>105</v>
      </c>
      <c r="C13" s="1" t="s">
        <v>106</v>
      </c>
      <c r="D13" s="46">
        <v>2004</v>
      </c>
      <c r="E13" s="1" t="s">
        <v>27</v>
      </c>
      <c r="F13" s="47">
        <v>81.5</v>
      </c>
      <c r="G13" s="47">
        <v>91.8</v>
      </c>
      <c r="H13" s="47">
        <v>91.9</v>
      </c>
      <c r="I13" s="43">
        <v>265.20000000000005</v>
      </c>
      <c r="J13" s="1"/>
      <c r="K13" s="1"/>
      <c r="L13" s="1"/>
      <c r="M13" s="1"/>
      <c r="N13" s="1"/>
      <c r="O13" s="18" t="s">
        <v>136</v>
      </c>
      <c r="P13" s="18" t="s">
        <v>137</v>
      </c>
      <c r="Q13" s="18">
        <v>2004</v>
      </c>
      <c r="R13" s="18" t="s">
        <v>20</v>
      </c>
      <c r="S13" s="31">
        <v>100.6</v>
      </c>
      <c r="T13" s="36">
        <v>102.2</v>
      </c>
      <c r="U13" s="36">
        <v>103.7</v>
      </c>
      <c r="V13" s="32">
        <v>306.5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35</v>
      </c>
      <c r="B14" s="1" t="s">
        <v>144</v>
      </c>
      <c r="C14" s="1" t="s">
        <v>145</v>
      </c>
      <c r="D14" s="46">
        <v>2008</v>
      </c>
      <c r="E14" s="1" t="s">
        <v>46</v>
      </c>
      <c r="F14" s="47">
        <v>83.4</v>
      </c>
      <c r="G14" s="47">
        <v>83.7</v>
      </c>
      <c r="H14" s="47">
        <v>88.4</v>
      </c>
      <c r="I14" s="43">
        <v>255.50000000000003</v>
      </c>
      <c r="J14" s="1"/>
      <c r="K14" s="1"/>
      <c r="L14" s="1"/>
      <c r="M14" s="1"/>
      <c r="N14" s="1"/>
      <c r="O14" s="18" t="s">
        <v>107</v>
      </c>
      <c r="P14" s="18" t="s">
        <v>108</v>
      </c>
      <c r="Q14" s="18">
        <v>2006</v>
      </c>
      <c r="R14" s="18" t="s">
        <v>27</v>
      </c>
      <c r="S14" s="31">
        <v>96.3</v>
      </c>
      <c r="T14" s="36">
        <v>89.8</v>
      </c>
      <c r="U14" s="36">
        <v>93.1</v>
      </c>
      <c r="V14" s="32">
        <v>279.2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39</v>
      </c>
      <c r="B15" s="1" t="s">
        <v>208</v>
      </c>
      <c r="C15" s="1" t="s">
        <v>209</v>
      </c>
      <c r="D15" s="46">
        <v>2007</v>
      </c>
      <c r="E15" s="1" t="s">
        <v>12</v>
      </c>
      <c r="F15" s="47">
        <v>86.4</v>
      </c>
      <c r="G15" s="47">
        <v>86.2</v>
      </c>
      <c r="H15" s="47">
        <v>79.3</v>
      </c>
      <c r="I15" s="43">
        <v>251.90000000000003</v>
      </c>
      <c r="J15" s="39" t="s">
        <v>55</v>
      </c>
      <c r="K15" s="1"/>
      <c r="L15" s="1"/>
      <c r="M15" s="1"/>
      <c r="N15" s="1"/>
      <c r="O15" s="18" t="s">
        <v>154</v>
      </c>
      <c r="P15" s="18" t="s">
        <v>155</v>
      </c>
      <c r="Q15" s="18">
        <v>2005</v>
      </c>
      <c r="R15" s="18" t="s">
        <v>38</v>
      </c>
      <c r="S15" s="31">
        <v>87.2</v>
      </c>
      <c r="T15" s="36">
        <v>95.1</v>
      </c>
      <c r="U15" s="36">
        <v>96.2</v>
      </c>
      <c r="V15" s="32">
        <v>278.5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43</v>
      </c>
      <c r="B16" s="1" t="s">
        <v>132</v>
      </c>
      <c r="C16" s="1" t="s">
        <v>133</v>
      </c>
      <c r="D16" s="46">
        <v>2008</v>
      </c>
      <c r="E16" s="1" t="s">
        <v>129</v>
      </c>
      <c r="F16" s="47">
        <v>79.7</v>
      </c>
      <c r="G16" s="47">
        <v>82.5</v>
      </c>
      <c r="H16" s="47">
        <v>74.8</v>
      </c>
      <c r="I16" s="43">
        <v>237</v>
      </c>
      <c r="J16" s="1"/>
      <c r="K16" s="1"/>
      <c r="L16" s="1"/>
      <c r="M16" s="1"/>
      <c r="N16" s="1"/>
      <c r="O16" s="18" t="s">
        <v>144</v>
      </c>
      <c r="P16" s="18" t="s">
        <v>145</v>
      </c>
      <c r="Q16" s="18">
        <v>2008</v>
      </c>
      <c r="R16" s="18" t="s">
        <v>46</v>
      </c>
      <c r="S16" s="31">
        <v>83.4</v>
      </c>
      <c r="T16" s="36">
        <v>83.7</v>
      </c>
      <c r="U16" s="36">
        <v>88.4</v>
      </c>
      <c r="V16" s="32">
        <v>255.50000000000003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5" t="s">
        <v>50</v>
      </c>
      <c r="B17" s="1" t="s">
        <v>124</v>
      </c>
      <c r="C17" s="1" t="s">
        <v>123</v>
      </c>
      <c r="D17" s="46">
        <v>2004</v>
      </c>
      <c r="E17" s="1" t="s">
        <v>120</v>
      </c>
      <c r="F17" s="47">
        <v>82.2</v>
      </c>
      <c r="G17" s="47">
        <v>70.400000000000006</v>
      </c>
      <c r="H17" s="47">
        <v>81.400000000000006</v>
      </c>
      <c r="I17" s="43">
        <v>234.00000000000003</v>
      </c>
      <c r="J17" s="1"/>
      <c r="K17" s="1"/>
      <c r="L17" s="1"/>
      <c r="M17" s="1"/>
      <c r="N17" s="1"/>
      <c r="O17" s="18" t="s">
        <v>124</v>
      </c>
      <c r="P17" s="18" t="s">
        <v>123</v>
      </c>
      <c r="Q17" s="18">
        <v>2004</v>
      </c>
      <c r="R17" s="18" t="s">
        <v>120</v>
      </c>
      <c r="S17" s="31">
        <v>82.2</v>
      </c>
      <c r="T17" s="36">
        <v>70.400000000000006</v>
      </c>
      <c r="U17" s="36">
        <v>81.400000000000006</v>
      </c>
      <c r="V17" s="32">
        <v>234.00000000000003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5" t="s">
        <v>51</v>
      </c>
      <c r="B18" s="1" t="s">
        <v>146</v>
      </c>
      <c r="C18" s="1" t="s">
        <v>147</v>
      </c>
      <c r="D18" s="46">
        <v>2009</v>
      </c>
      <c r="E18" s="1" t="s">
        <v>12</v>
      </c>
      <c r="F18" s="47">
        <v>83.1</v>
      </c>
      <c r="G18" s="47">
        <v>74</v>
      </c>
      <c r="H18" s="47">
        <v>76.900000000000006</v>
      </c>
      <c r="I18" s="43">
        <v>234</v>
      </c>
      <c r="J18" s="1"/>
      <c r="K18" s="1"/>
      <c r="L18" s="1"/>
      <c r="M18" s="1"/>
      <c r="N18" s="1"/>
      <c r="O18" s="18" t="s">
        <v>146</v>
      </c>
      <c r="P18" s="18" t="s">
        <v>147</v>
      </c>
      <c r="Q18" s="18">
        <v>2009</v>
      </c>
      <c r="R18" s="18" t="s">
        <v>12</v>
      </c>
      <c r="S18" s="31">
        <v>83.1</v>
      </c>
      <c r="T18" s="36">
        <v>74</v>
      </c>
      <c r="U18" s="36">
        <v>76.900000000000006</v>
      </c>
      <c r="V18" s="32">
        <v>234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/>
      <c r="B19" s="1"/>
      <c r="C19" s="1"/>
      <c r="D19" s="1"/>
      <c r="E19" s="1"/>
      <c r="F19" s="47"/>
      <c r="G19" s="47"/>
      <c r="H19" s="47"/>
      <c r="I19" s="43"/>
      <c r="J19" s="1"/>
      <c r="K19" s="1"/>
      <c r="L19" s="1"/>
      <c r="M19" s="1"/>
      <c r="N19" s="1"/>
      <c r="O19" s="18" t="s">
        <v>208</v>
      </c>
      <c r="P19" s="18" t="s">
        <v>209</v>
      </c>
      <c r="Q19" s="18">
        <v>2007</v>
      </c>
      <c r="R19" s="18" t="s">
        <v>12</v>
      </c>
      <c r="S19" s="31">
        <v>86.4</v>
      </c>
      <c r="T19" s="36">
        <v>86.2</v>
      </c>
      <c r="U19" s="36">
        <v>79.3</v>
      </c>
      <c r="V19" s="32">
        <v>251.90000000000003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0"/>
      <c r="B20" s="40"/>
      <c r="C20" s="40"/>
      <c r="D20" s="40"/>
      <c r="E20" s="40"/>
      <c r="F20" s="40"/>
      <c r="G20" s="40"/>
      <c r="H20" s="40"/>
      <c r="I20" s="56"/>
      <c r="J20" s="41"/>
      <c r="K20" s="1"/>
      <c r="L20" s="1"/>
      <c r="M20" s="1"/>
      <c r="N20" s="1"/>
      <c r="O20" s="25" t="s">
        <v>188</v>
      </c>
      <c r="P20" s="26"/>
      <c r="Q20" s="26"/>
      <c r="R20" s="26"/>
      <c r="S20" s="33">
        <v>1067.9000000000001</v>
      </c>
      <c r="T20" s="37">
        <v>1062</v>
      </c>
      <c r="U20" s="37">
        <v>1078.5</v>
      </c>
      <c r="V20" s="34">
        <v>3208.4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0"/>
      <c r="B21" s="40"/>
      <c r="C21" s="40"/>
      <c r="D21" s="40"/>
      <c r="E21" s="40"/>
      <c r="F21" s="57"/>
      <c r="G21" s="57"/>
      <c r="H21" s="57"/>
      <c r="I21" s="58"/>
      <c r="J21" s="41"/>
      <c r="K21" s="1"/>
      <c r="L21" s="1"/>
      <c r="M21" s="1"/>
      <c r="N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0"/>
      <c r="B22" s="40"/>
      <c r="C22" s="40"/>
      <c r="D22" s="40"/>
      <c r="E22" s="40"/>
      <c r="F22" s="57"/>
      <c r="G22" s="57"/>
      <c r="H22" s="57"/>
      <c r="I22" s="58"/>
      <c r="J22" s="41"/>
      <c r="K22" s="1"/>
      <c r="L22" s="1"/>
      <c r="M22" s="1"/>
      <c r="N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1"/>
      <c r="B23" s="40"/>
      <c r="C23" s="40"/>
      <c r="D23" s="40"/>
      <c r="E23" s="40"/>
      <c r="F23" s="57"/>
      <c r="G23" s="57"/>
      <c r="H23" s="57"/>
      <c r="I23" s="57"/>
      <c r="J23" s="41"/>
      <c r="K23" s="1"/>
      <c r="L23" s="1"/>
      <c r="M23" s="1"/>
      <c r="N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9"/>
      <c r="B24" s="40"/>
      <c r="C24" s="40"/>
      <c r="D24" s="40"/>
      <c r="E24" s="40"/>
      <c r="F24" s="57"/>
      <c r="G24" s="57"/>
      <c r="H24" s="57"/>
      <c r="I24" s="57"/>
      <c r="J24" s="41"/>
      <c r="K24" s="1"/>
      <c r="L24" s="1"/>
      <c r="M24" s="1"/>
      <c r="N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60"/>
      <c r="B25" s="40"/>
      <c r="C25" s="40"/>
      <c r="D25" s="40"/>
      <c r="E25" s="40"/>
      <c r="F25" s="57"/>
      <c r="G25" s="57"/>
      <c r="H25" s="57"/>
      <c r="I25" s="57"/>
      <c r="J25" s="41"/>
      <c r="K25" s="1"/>
      <c r="L25" s="1"/>
      <c r="M25" s="1"/>
      <c r="N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60"/>
      <c r="B26" s="40"/>
      <c r="C26" s="40"/>
      <c r="D26" s="40"/>
      <c r="E26" s="40"/>
      <c r="F26" s="57"/>
      <c r="G26" s="57"/>
      <c r="H26" s="57"/>
      <c r="I26" s="57"/>
      <c r="J26" s="41"/>
      <c r="K26" s="1"/>
      <c r="L26" s="1"/>
      <c r="M26" s="1"/>
      <c r="N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60"/>
      <c r="B27" s="40"/>
      <c r="C27" s="40"/>
      <c r="D27" s="40"/>
      <c r="E27" s="40"/>
      <c r="F27" s="57"/>
      <c r="G27" s="57"/>
      <c r="H27" s="57"/>
      <c r="I27" s="57"/>
      <c r="J27" s="41"/>
      <c r="K27" s="1"/>
      <c r="L27" s="1"/>
      <c r="M27" s="1"/>
      <c r="N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61"/>
      <c r="B28" s="40"/>
      <c r="C28" s="40"/>
      <c r="D28" s="40"/>
      <c r="E28" s="40"/>
      <c r="F28" s="57"/>
      <c r="G28" s="57"/>
      <c r="H28" s="57"/>
      <c r="I28" s="57"/>
      <c r="J28" s="41"/>
      <c r="K28" s="1"/>
      <c r="L28" s="1"/>
      <c r="M28" s="1"/>
      <c r="N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61"/>
      <c r="B29" s="40"/>
      <c r="C29" s="40"/>
      <c r="D29" s="40"/>
      <c r="E29" s="40"/>
      <c r="F29" s="57"/>
      <c r="G29" s="57"/>
      <c r="H29" s="57"/>
      <c r="I29" s="57"/>
      <c r="J29" s="41"/>
      <c r="K29" s="1"/>
      <c r="L29" s="1"/>
      <c r="M29" s="1"/>
      <c r="N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61"/>
      <c r="B30" s="40"/>
      <c r="C30" s="40"/>
      <c r="D30" s="40"/>
      <c r="E30" s="40"/>
      <c r="F30" s="57"/>
      <c r="G30" s="57"/>
      <c r="H30" s="57"/>
      <c r="I30" s="57"/>
      <c r="J30" s="41"/>
      <c r="K30" s="1"/>
      <c r="L30" s="1"/>
      <c r="M30" s="1"/>
      <c r="N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61"/>
      <c r="B31" s="40"/>
      <c r="C31" s="40"/>
      <c r="D31" s="40"/>
      <c r="E31" s="40"/>
      <c r="F31" s="57"/>
      <c r="G31" s="57"/>
      <c r="H31" s="57"/>
      <c r="I31" s="57"/>
      <c r="J31" s="41"/>
      <c r="K31" s="1"/>
      <c r="L31" s="1"/>
      <c r="M31" s="1"/>
      <c r="N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61"/>
      <c r="B32" s="41"/>
      <c r="C32" s="41"/>
      <c r="D32" s="61"/>
      <c r="E32" s="41"/>
      <c r="F32" s="61"/>
      <c r="G32" s="61"/>
      <c r="H32" s="61"/>
      <c r="I32" s="60"/>
      <c r="J32" s="41"/>
      <c r="K32" s="1"/>
      <c r="L32" s="1"/>
      <c r="M32" s="1"/>
      <c r="N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61"/>
      <c r="B33" s="41"/>
      <c r="C33" s="41"/>
      <c r="D33" s="61"/>
      <c r="E33" s="41"/>
      <c r="F33" s="61"/>
      <c r="G33" s="61"/>
      <c r="H33" s="61"/>
      <c r="I33" s="60"/>
      <c r="J33" s="41"/>
      <c r="K33" s="1"/>
      <c r="L33" s="1"/>
      <c r="M33" s="1"/>
      <c r="N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61"/>
      <c r="B34" s="41"/>
      <c r="C34" s="41"/>
      <c r="D34" s="61"/>
      <c r="E34" s="41"/>
      <c r="F34" s="61"/>
      <c r="G34" s="61"/>
      <c r="H34" s="61"/>
      <c r="I34" s="60"/>
      <c r="J34" s="41"/>
      <c r="K34" s="1"/>
      <c r="L34" s="1"/>
      <c r="M34" s="1"/>
      <c r="N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1"/>
      <c r="K35" s="1"/>
      <c r="L35" s="1"/>
      <c r="M35" s="1"/>
      <c r="N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1"/>
      <c r="K36" s="1"/>
      <c r="L36" s="1"/>
      <c r="M36" s="1"/>
      <c r="N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1"/>
      <c r="K37" s="1"/>
      <c r="L37" s="1"/>
      <c r="M37" s="1"/>
      <c r="N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J38" s="1"/>
      <c r="K38" s="1"/>
      <c r="L38" s="1"/>
      <c r="M38" s="1"/>
      <c r="N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J39" s="1"/>
      <c r="K39" s="1"/>
      <c r="L39" s="1"/>
      <c r="M39" s="1"/>
      <c r="N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J40" s="1"/>
      <c r="K40" s="1"/>
      <c r="L40" s="1"/>
      <c r="M40" s="1"/>
      <c r="N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J41" s="1"/>
      <c r="K41" s="1"/>
      <c r="L41" s="1"/>
      <c r="M41" s="1"/>
      <c r="N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J42" s="1"/>
      <c r="K42" s="1"/>
      <c r="L42" s="1"/>
      <c r="M42" s="1"/>
      <c r="N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J43" s="1"/>
      <c r="K43" s="1"/>
      <c r="L43" s="1"/>
      <c r="M43" s="1"/>
      <c r="N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J44" s="1"/>
      <c r="K44" s="1"/>
      <c r="L44" s="1"/>
      <c r="M44" s="1"/>
      <c r="N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autoFilter ref="B6:I18">
    <sortState ref="B7:I18">
      <sortCondition descending="1" ref="I6:I18"/>
    </sortState>
  </autoFilter>
  <sortState ref="B21:I31">
    <sortCondition descending="1" ref="I21:I31"/>
  </sortState>
  <mergeCells count="1">
    <mergeCell ref="A1:J1"/>
  </mergeCells>
  <pageMargins left="0.75" right="0.75" top="1" bottom="1" header="0.5" footer="0.5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100"/>
  <sheetViews>
    <sheetView workbookViewId="0">
      <selection activeCell="D45" sqref="D45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8" width="5.5" customWidth="1"/>
    <col min="9" max="9" width="7.625" customWidth="1"/>
  </cols>
  <sheetData>
    <row r="1" spans="1:50" ht="20.25" x14ac:dyDescent="0.3">
      <c r="A1" s="55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2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76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4" t="s">
        <v>86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60</v>
      </c>
      <c r="C7" s="2" t="s">
        <v>61</v>
      </c>
      <c r="D7" s="4">
        <v>2003</v>
      </c>
      <c r="E7" s="1" t="s">
        <v>16</v>
      </c>
      <c r="F7" s="6">
        <v>99.6</v>
      </c>
      <c r="G7" s="6">
        <v>102.4</v>
      </c>
      <c r="H7" s="6">
        <v>102.3</v>
      </c>
      <c r="I7" s="5">
        <v>304.3</v>
      </c>
      <c r="J7" s="1" t="s">
        <v>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2" t="s">
        <v>63</v>
      </c>
      <c r="C8" s="2" t="s">
        <v>64</v>
      </c>
      <c r="D8" s="4">
        <v>2001</v>
      </c>
      <c r="E8" s="1" t="s">
        <v>12</v>
      </c>
      <c r="F8" s="6">
        <v>100.7</v>
      </c>
      <c r="G8" s="6">
        <v>99</v>
      </c>
      <c r="H8" s="6">
        <v>97.7</v>
      </c>
      <c r="I8" s="5">
        <v>297.39999999999998</v>
      </c>
      <c r="J8" s="1" t="s">
        <v>13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17</v>
      </c>
      <c r="B9" s="2" t="s">
        <v>77</v>
      </c>
      <c r="C9" s="2" t="s">
        <v>78</v>
      </c>
      <c r="D9" s="4">
        <v>2004</v>
      </c>
      <c r="E9" s="1" t="s">
        <v>16</v>
      </c>
      <c r="F9" s="6">
        <v>99.8</v>
      </c>
      <c r="G9" s="6">
        <v>98.6</v>
      </c>
      <c r="H9" s="6">
        <v>97.3</v>
      </c>
      <c r="I9" s="5">
        <v>295.7</v>
      </c>
      <c r="J9" s="1" t="s">
        <v>13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21</v>
      </c>
      <c r="B10" s="1" t="s">
        <v>68</v>
      </c>
      <c r="C10" s="1" t="s">
        <v>69</v>
      </c>
      <c r="D10" s="4">
        <v>2001</v>
      </c>
      <c r="E10" s="1" t="s">
        <v>42</v>
      </c>
      <c r="F10" s="6">
        <v>97.8</v>
      </c>
      <c r="G10" s="6">
        <v>98.6</v>
      </c>
      <c r="H10" s="6">
        <v>99</v>
      </c>
      <c r="I10" s="5">
        <v>295.39999999999998</v>
      </c>
      <c r="J10" s="1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24</v>
      </c>
      <c r="B11" s="1" t="s">
        <v>79</v>
      </c>
      <c r="C11" s="1" t="s">
        <v>80</v>
      </c>
      <c r="D11" s="4">
        <v>2003</v>
      </c>
      <c r="E11" s="1" t="s">
        <v>27</v>
      </c>
      <c r="F11" s="6">
        <v>95.4</v>
      </c>
      <c r="G11" s="6">
        <v>101</v>
      </c>
      <c r="H11" s="6">
        <v>98.2</v>
      </c>
      <c r="I11" s="5">
        <v>294.60000000000002</v>
      </c>
      <c r="J11" s="1" t="s">
        <v>13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28</v>
      </c>
      <c r="B12" s="1" t="s">
        <v>81</v>
      </c>
      <c r="C12" s="1" t="s">
        <v>69</v>
      </c>
      <c r="D12" s="4">
        <v>2003</v>
      </c>
      <c r="E12" s="1" t="s">
        <v>82</v>
      </c>
      <c r="F12" s="6">
        <v>93.9</v>
      </c>
      <c r="G12" s="6">
        <v>99</v>
      </c>
      <c r="H12" s="6">
        <v>97.2</v>
      </c>
      <c r="I12" s="5">
        <v>290.10000000000002</v>
      </c>
      <c r="J12" s="1" t="s">
        <v>17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32</v>
      </c>
      <c r="B13" s="1" t="s">
        <v>66</v>
      </c>
      <c r="C13" s="1" t="s">
        <v>67</v>
      </c>
      <c r="D13" s="4">
        <v>2004</v>
      </c>
      <c r="E13" s="1" t="s">
        <v>20</v>
      </c>
      <c r="F13" s="6">
        <v>94.9</v>
      </c>
      <c r="G13" s="6">
        <v>99.2</v>
      </c>
      <c r="H13" s="6">
        <v>96</v>
      </c>
      <c r="I13" s="5">
        <v>290.10000000000002</v>
      </c>
      <c r="J13" s="1" t="s">
        <v>17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35</v>
      </c>
      <c r="B14" s="1" t="s">
        <v>72</v>
      </c>
      <c r="C14" s="1" t="s">
        <v>73</v>
      </c>
      <c r="D14" s="4">
        <v>2001</v>
      </c>
      <c r="E14" s="1" t="s">
        <v>27</v>
      </c>
      <c r="F14" s="6">
        <v>97.9</v>
      </c>
      <c r="G14" s="6">
        <v>97.9</v>
      </c>
      <c r="H14" s="6">
        <v>93.5</v>
      </c>
      <c r="I14" s="5">
        <v>289.3</v>
      </c>
      <c r="J14" s="1" t="s">
        <v>17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39</v>
      </c>
      <c r="B15" s="1" t="s">
        <v>83</v>
      </c>
      <c r="C15" s="1" t="s">
        <v>84</v>
      </c>
      <c r="D15" s="4">
        <v>2003</v>
      </c>
      <c r="E15" s="1" t="s">
        <v>85</v>
      </c>
      <c r="F15" s="6">
        <v>96.1</v>
      </c>
      <c r="G15" s="6">
        <v>93.2</v>
      </c>
      <c r="H15" s="6">
        <v>93.2</v>
      </c>
      <c r="I15" s="5">
        <v>282.5</v>
      </c>
      <c r="J15" s="1" t="s">
        <v>17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43</v>
      </c>
      <c r="B16" s="1" t="s">
        <v>70</v>
      </c>
      <c r="C16" s="1" t="s">
        <v>71</v>
      </c>
      <c r="D16" s="4">
        <v>2004</v>
      </c>
      <c r="E16" s="1" t="s">
        <v>38</v>
      </c>
      <c r="F16" s="6">
        <v>91.9</v>
      </c>
      <c r="G16" s="6">
        <v>91.3</v>
      </c>
      <c r="H16" s="6">
        <v>93.1</v>
      </c>
      <c r="I16" s="5">
        <v>276.3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50</v>
      </c>
      <c r="B17" s="1" t="s">
        <v>74</v>
      </c>
      <c r="C17" s="1" t="s">
        <v>75</v>
      </c>
      <c r="D17" s="4">
        <v>2002</v>
      </c>
      <c r="E17" s="1" t="s">
        <v>93</v>
      </c>
      <c r="F17" s="6">
        <v>54.6</v>
      </c>
      <c r="G17" s="6">
        <v>91.7</v>
      </c>
      <c r="H17" s="6">
        <v>68.5</v>
      </c>
      <c r="I17" s="5">
        <v>214.8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J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="122" workbookViewId="0">
      <selection sqref="A1:J20"/>
    </sheetView>
  </sheetViews>
  <sheetFormatPr defaultRowHeight="12.75" x14ac:dyDescent="0.2"/>
  <cols>
    <col min="1" max="1" width="4.75" customWidth="1"/>
    <col min="2" max="2" width="13.75" customWidth="1"/>
    <col min="3" max="3" width="14.625" customWidth="1"/>
    <col min="4" max="4" width="5.625" customWidth="1"/>
    <col min="5" max="5" width="13.75" customWidth="1"/>
    <col min="6" max="8" width="5.5" customWidth="1"/>
    <col min="9" max="9" width="7.625" customWidth="1"/>
    <col min="15" max="15" width="12.375" hidden="1" customWidth="1"/>
    <col min="16" max="16" width="14.5" hidden="1" customWidth="1"/>
    <col min="17" max="17" width="6.625" hidden="1" customWidth="1"/>
    <col min="18" max="18" width="9.375" hidden="1" customWidth="1"/>
    <col min="19" max="21" width="8.375" hidden="1" customWidth="1"/>
    <col min="22" max="22" width="12.375" hidden="1" customWidth="1"/>
    <col min="23" max="23" width="9" hidden="1" customWidth="1"/>
    <col min="24" max="25" width="9" customWidth="1"/>
  </cols>
  <sheetData>
    <row r="1" spans="1:50" ht="20.25" x14ac:dyDescent="0.3">
      <c r="A1" s="53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8" t="s">
        <v>94</v>
      </c>
      <c r="I2" s="1"/>
      <c r="J2" s="1"/>
      <c r="K2" s="1"/>
      <c r="L2" s="1"/>
      <c r="M2" s="1"/>
      <c r="N2" s="1"/>
      <c r="O2" s="22" t="s">
        <v>165</v>
      </c>
      <c r="P2" s="23" t="s">
        <v>98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2" t="s">
        <v>167</v>
      </c>
      <c r="P3" s="23" t="s">
        <v>99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" t="s">
        <v>102</v>
      </c>
      <c r="P4" s="23" t="s">
        <v>187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76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73" t="s">
        <v>3</v>
      </c>
      <c r="B6" s="73" t="s">
        <v>4</v>
      </c>
      <c r="C6" s="73" t="s">
        <v>5</v>
      </c>
      <c r="D6" s="73" t="s">
        <v>6</v>
      </c>
      <c r="E6" s="73" t="s">
        <v>7</v>
      </c>
      <c r="F6" s="74"/>
      <c r="G6" s="74"/>
      <c r="H6" s="74"/>
      <c r="I6" s="73" t="s">
        <v>8</v>
      </c>
      <c r="J6" s="74"/>
      <c r="K6" s="4"/>
      <c r="L6" s="4"/>
      <c r="M6" s="4"/>
      <c r="N6" s="4"/>
      <c r="O6" s="18"/>
      <c r="P6" s="19"/>
      <c r="Q6" s="19"/>
      <c r="R6" s="19"/>
      <c r="S6" s="24" t="s">
        <v>200</v>
      </c>
      <c r="T6" s="19"/>
      <c r="U6" s="19"/>
      <c r="V6" s="20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75" t="s">
        <v>9</v>
      </c>
      <c r="B7" s="76" t="s">
        <v>48</v>
      </c>
      <c r="C7" s="76" t="s">
        <v>109</v>
      </c>
      <c r="D7" s="77">
        <v>2007</v>
      </c>
      <c r="E7" s="77" t="s">
        <v>16</v>
      </c>
      <c r="F7" s="78">
        <v>100.5</v>
      </c>
      <c r="G7" s="78">
        <v>101.5</v>
      </c>
      <c r="H7" s="78">
        <v>102.3</v>
      </c>
      <c r="I7" s="79">
        <v>304.3</v>
      </c>
      <c r="J7" s="80"/>
      <c r="K7" s="1"/>
      <c r="L7" s="1"/>
      <c r="M7" s="1"/>
      <c r="N7" s="1"/>
      <c r="O7" s="24" t="s">
        <v>4</v>
      </c>
      <c r="P7" s="24" t="s">
        <v>168</v>
      </c>
      <c r="Q7" s="24" t="s">
        <v>186</v>
      </c>
      <c r="R7" s="24" t="s">
        <v>166</v>
      </c>
      <c r="S7" s="18" t="s">
        <v>201</v>
      </c>
      <c r="T7" s="35" t="s">
        <v>202</v>
      </c>
      <c r="U7" s="35" t="s">
        <v>203</v>
      </c>
      <c r="V7" s="30" t="s">
        <v>198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75" t="s">
        <v>13</v>
      </c>
      <c r="B8" s="76" t="s">
        <v>111</v>
      </c>
      <c r="C8" s="76" t="s">
        <v>112</v>
      </c>
      <c r="D8" s="77">
        <v>2009</v>
      </c>
      <c r="E8" s="77" t="s">
        <v>16</v>
      </c>
      <c r="F8" s="78">
        <v>99</v>
      </c>
      <c r="G8" s="78">
        <v>101.3</v>
      </c>
      <c r="H8" s="78">
        <v>101.7</v>
      </c>
      <c r="I8" s="79">
        <v>302</v>
      </c>
      <c r="J8" s="80" t="s">
        <v>55</v>
      </c>
      <c r="K8" s="1"/>
      <c r="L8" s="1"/>
      <c r="M8" s="1"/>
      <c r="N8" s="1"/>
      <c r="O8" s="18" t="s">
        <v>48</v>
      </c>
      <c r="P8" s="18" t="s">
        <v>109</v>
      </c>
      <c r="Q8" s="18">
        <v>2007</v>
      </c>
      <c r="R8" s="18" t="s">
        <v>16</v>
      </c>
      <c r="S8" s="31">
        <v>100.5</v>
      </c>
      <c r="T8" s="36">
        <v>101.5</v>
      </c>
      <c r="U8" s="36">
        <v>102.3</v>
      </c>
      <c r="V8" s="32">
        <v>304.3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75" t="s">
        <v>17</v>
      </c>
      <c r="B9" s="76" t="s">
        <v>114</v>
      </c>
      <c r="C9" s="76" t="s">
        <v>115</v>
      </c>
      <c r="D9" s="77">
        <v>2006</v>
      </c>
      <c r="E9" s="77" t="s">
        <v>16</v>
      </c>
      <c r="F9" s="78">
        <v>98.9</v>
      </c>
      <c r="G9" s="78">
        <v>100.1</v>
      </c>
      <c r="H9" s="78">
        <v>102.3</v>
      </c>
      <c r="I9" s="79">
        <v>301.3</v>
      </c>
      <c r="J9" s="80" t="s">
        <v>55</v>
      </c>
      <c r="K9" s="1"/>
      <c r="L9" s="1"/>
      <c r="M9" s="1"/>
      <c r="N9" s="1"/>
      <c r="O9" s="18" t="s">
        <v>151</v>
      </c>
      <c r="P9" s="18" t="s">
        <v>152</v>
      </c>
      <c r="Q9" s="18">
        <v>2005</v>
      </c>
      <c r="R9" s="18" t="s">
        <v>38</v>
      </c>
      <c r="S9" s="31">
        <v>99.6</v>
      </c>
      <c r="T9" s="36">
        <v>98.5</v>
      </c>
      <c r="U9" s="36">
        <v>102</v>
      </c>
      <c r="V9" s="32">
        <v>300.10000000000002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74" t="s">
        <v>21</v>
      </c>
      <c r="B10" s="77" t="s">
        <v>151</v>
      </c>
      <c r="C10" s="77" t="s">
        <v>152</v>
      </c>
      <c r="D10" s="77">
        <v>2005</v>
      </c>
      <c r="E10" s="77" t="s">
        <v>38</v>
      </c>
      <c r="F10" s="78">
        <v>99.6</v>
      </c>
      <c r="G10" s="78">
        <v>98.5</v>
      </c>
      <c r="H10" s="78">
        <v>102</v>
      </c>
      <c r="I10" s="79">
        <v>300.10000000000002</v>
      </c>
      <c r="J10" s="80"/>
      <c r="K10" s="1"/>
      <c r="L10" s="1"/>
      <c r="M10" s="1"/>
      <c r="N10" s="1"/>
      <c r="O10" s="18" t="s">
        <v>141</v>
      </c>
      <c r="P10" s="18" t="s">
        <v>132</v>
      </c>
      <c r="Q10" s="18">
        <v>2007</v>
      </c>
      <c r="R10" s="18" t="s">
        <v>138</v>
      </c>
      <c r="S10" s="31">
        <v>95.3</v>
      </c>
      <c r="T10" s="36">
        <v>92.9</v>
      </c>
      <c r="U10" s="36">
        <v>94.4</v>
      </c>
      <c r="V10" s="32">
        <v>282.60000000000002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74" t="s">
        <v>24</v>
      </c>
      <c r="B11" s="77" t="s">
        <v>130</v>
      </c>
      <c r="C11" s="77" t="s">
        <v>131</v>
      </c>
      <c r="D11" s="77">
        <v>2007</v>
      </c>
      <c r="E11" s="77" t="s">
        <v>129</v>
      </c>
      <c r="F11" s="78">
        <v>100.1</v>
      </c>
      <c r="G11" s="78">
        <v>98.5</v>
      </c>
      <c r="H11" s="78">
        <v>100.7</v>
      </c>
      <c r="I11" s="79">
        <v>299.3</v>
      </c>
      <c r="J11" s="80"/>
      <c r="K11" s="1"/>
      <c r="L11" s="1"/>
      <c r="M11" s="1"/>
      <c r="N11" s="1"/>
      <c r="O11" s="18" t="s">
        <v>114</v>
      </c>
      <c r="P11" s="18" t="s">
        <v>115</v>
      </c>
      <c r="Q11" s="18">
        <v>2006</v>
      </c>
      <c r="R11" s="18" t="s">
        <v>16</v>
      </c>
      <c r="S11" s="31">
        <v>98.9</v>
      </c>
      <c r="T11" s="36">
        <v>100.1</v>
      </c>
      <c r="U11" s="36">
        <v>102.3</v>
      </c>
      <c r="V11" s="32">
        <v>301.3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74" t="s">
        <v>28</v>
      </c>
      <c r="B12" s="77" t="s">
        <v>134</v>
      </c>
      <c r="C12" s="77" t="s">
        <v>135</v>
      </c>
      <c r="D12" s="77">
        <v>2006</v>
      </c>
      <c r="E12" s="77" t="s">
        <v>20</v>
      </c>
      <c r="F12" s="78">
        <v>101.5</v>
      </c>
      <c r="G12" s="78">
        <v>94.7</v>
      </c>
      <c r="H12" s="78">
        <v>100</v>
      </c>
      <c r="I12" s="79">
        <v>296.2</v>
      </c>
      <c r="J12" s="80"/>
      <c r="K12" s="1"/>
      <c r="L12" s="1"/>
      <c r="M12" s="1"/>
      <c r="N12" s="1"/>
      <c r="O12" s="18" t="s">
        <v>142</v>
      </c>
      <c r="P12" s="18" t="s">
        <v>143</v>
      </c>
      <c r="Q12" s="18">
        <v>2008</v>
      </c>
      <c r="R12" s="18" t="s">
        <v>46</v>
      </c>
      <c r="S12" s="31">
        <v>78</v>
      </c>
      <c r="T12" s="36">
        <v>70.7</v>
      </c>
      <c r="U12" s="36">
        <v>74.8</v>
      </c>
      <c r="V12" s="32">
        <v>223.5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74" t="s">
        <v>32</v>
      </c>
      <c r="B13" s="77" t="s">
        <v>116</v>
      </c>
      <c r="C13" s="77" t="s">
        <v>117</v>
      </c>
      <c r="D13" s="77">
        <v>2007</v>
      </c>
      <c r="E13" s="77" t="s">
        <v>16</v>
      </c>
      <c r="F13" s="78">
        <v>96.4</v>
      </c>
      <c r="G13" s="78">
        <v>91.8</v>
      </c>
      <c r="H13" s="78">
        <v>96.2</v>
      </c>
      <c r="I13" s="79">
        <v>284.39999999999998</v>
      </c>
      <c r="J13" s="80" t="s">
        <v>55</v>
      </c>
      <c r="K13" s="1"/>
      <c r="L13" s="1"/>
      <c r="M13" s="1"/>
      <c r="N13" s="1"/>
      <c r="O13" s="18" t="s">
        <v>134</v>
      </c>
      <c r="P13" s="18" t="s">
        <v>135</v>
      </c>
      <c r="Q13" s="18">
        <v>2006</v>
      </c>
      <c r="R13" s="18" t="s">
        <v>20</v>
      </c>
      <c r="S13" s="31">
        <v>101.5</v>
      </c>
      <c r="T13" s="36">
        <v>94.7</v>
      </c>
      <c r="U13" s="36">
        <v>100</v>
      </c>
      <c r="V13" s="32">
        <v>296.2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74">
        <v>8</v>
      </c>
      <c r="B14" s="77" t="s">
        <v>70</v>
      </c>
      <c r="C14" s="77" t="s">
        <v>150</v>
      </c>
      <c r="D14" s="77">
        <v>2006</v>
      </c>
      <c r="E14" s="77" t="s">
        <v>12</v>
      </c>
      <c r="F14" s="78">
        <v>98.7</v>
      </c>
      <c r="G14" s="78">
        <v>96.4</v>
      </c>
      <c r="H14" s="78">
        <v>89.3</v>
      </c>
      <c r="I14" s="79">
        <v>284.40000000000003</v>
      </c>
      <c r="J14" s="80"/>
      <c r="K14" s="1"/>
      <c r="L14" s="1"/>
      <c r="M14" s="1"/>
      <c r="N14" s="1"/>
      <c r="O14" s="18" t="s">
        <v>116</v>
      </c>
      <c r="P14" s="18" t="s">
        <v>117</v>
      </c>
      <c r="Q14" s="18">
        <v>2007</v>
      </c>
      <c r="R14" s="18" t="s">
        <v>16</v>
      </c>
      <c r="S14" s="31">
        <v>96.4</v>
      </c>
      <c r="T14" s="36">
        <v>91.8</v>
      </c>
      <c r="U14" s="36">
        <v>96.2</v>
      </c>
      <c r="V14" s="32">
        <v>284.39999999999998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74" t="s">
        <v>39</v>
      </c>
      <c r="B15" s="77" t="s">
        <v>141</v>
      </c>
      <c r="C15" s="77" t="s">
        <v>132</v>
      </c>
      <c r="D15" s="77">
        <v>2007</v>
      </c>
      <c r="E15" s="77" t="s">
        <v>138</v>
      </c>
      <c r="F15" s="78">
        <v>95.3</v>
      </c>
      <c r="G15" s="78">
        <v>92.9</v>
      </c>
      <c r="H15" s="78">
        <v>94.4</v>
      </c>
      <c r="I15" s="79">
        <v>282.60000000000002</v>
      </c>
      <c r="J15" s="80"/>
      <c r="K15" s="1"/>
      <c r="L15" s="1"/>
      <c r="M15" s="1"/>
      <c r="N15" s="1"/>
      <c r="O15" s="18" t="s">
        <v>70</v>
      </c>
      <c r="P15" s="18" t="s">
        <v>150</v>
      </c>
      <c r="Q15" s="18">
        <v>2006</v>
      </c>
      <c r="R15" s="18" t="s">
        <v>12</v>
      </c>
      <c r="S15" s="31">
        <v>98.7</v>
      </c>
      <c r="T15" s="36">
        <v>96.4</v>
      </c>
      <c r="U15" s="36">
        <v>89.3</v>
      </c>
      <c r="V15" s="32">
        <v>284.40000000000003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74" t="s">
        <v>43</v>
      </c>
      <c r="B16" s="77" t="s">
        <v>100</v>
      </c>
      <c r="C16" s="77" t="s">
        <v>101</v>
      </c>
      <c r="D16" s="77">
        <v>2008</v>
      </c>
      <c r="E16" s="77" t="s">
        <v>27</v>
      </c>
      <c r="F16" s="78">
        <v>93.8</v>
      </c>
      <c r="G16" s="78">
        <v>92.5</v>
      </c>
      <c r="H16" s="78">
        <v>92.7</v>
      </c>
      <c r="I16" s="79">
        <v>279</v>
      </c>
      <c r="J16" s="80"/>
      <c r="K16" s="1"/>
      <c r="L16" s="1"/>
      <c r="M16" s="1"/>
      <c r="N16" s="1"/>
      <c r="O16" s="18" t="s">
        <v>130</v>
      </c>
      <c r="P16" s="18" t="s">
        <v>131</v>
      </c>
      <c r="Q16" s="18">
        <v>2007</v>
      </c>
      <c r="R16" s="18" t="s">
        <v>129</v>
      </c>
      <c r="S16" s="31">
        <v>100.1</v>
      </c>
      <c r="T16" s="36">
        <v>98.5</v>
      </c>
      <c r="U16" s="36">
        <v>100.7</v>
      </c>
      <c r="V16" s="32">
        <v>299.3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74" t="s">
        <v>50</v>
      </c>
      <c r="B17" s="77" t="s">
        <v>121</v>
      </c>
      <c r="C17" s="77" t="s">
        <v>122</v>
      </c>
      <c r="D17" s="77">
        <v>2004</v>
      </c>
      <c r="E17" s="77" t="s">
        <v>120</v>
      </c>
      <c r="F17" s="78">
        <v>88.3</v>
      </c>
      <c r="G17" s="78">
        <v>76.3</v>
      </c>
      <c r="H17" s="78">
        <v>85</v>
      </c>
      <c r="I17" s="79">
        <v>249.6</v>
      </c>
      <c r="J17" s="80"/>
      <c r="K17" s="1"/>
      <c r="L17" s="1"/>
      <c r="M17" s="1"/>
      <c r="N17" s="1"/>
      <c r="O17" s="18" t="s">
        <v>127</v>
      </c>
      <c r="P17" s="18" t="s">
        <v>128</v>
      </c>
      <c r="Q17" s="18">
        <v>2006</v>
      </c>
      <c r="R17" s="18" t="s">
        <v>120</v>
      </c>
      <c r="S17" s="31">
        <v>80</v>
      </c>
      <c r="T17" s="36">
        <v>80.099999999999994</v>
      </c>
      <c r="U17" s="36">
        <v>68.8</v>
      </c>
      <c r="V17" s="32">
        <v>228.89999999999998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81" t="s">
        <v>51</v>
      </c>
      <c r="B18" s="77" t="s">
        <v>127</v>
      </c>
      <c r="C18" s="77" t="s">
        <v>128</v>
      </c>
      <c r="D18" s="77">
        <v>2006</v>
      </c>
      <c r="E18" s="77" t="s">
        <v>120</v>
      </c>
      <c r="F18" s="78">
        <v>80</v>
      </c>
      <c r="G18" s="78">
        <v>80.099999999999994</v>
      </c>
      <c r="H18" s="78">
        <v>68.8</v>
      </c>
      <c r="I18" s="79">
        <v>228.89999999999998</v>
      </c>
      <c r="J18" s="80" t="s">
        <v>55</v>
      </c>
      <c r="K18" s="1"/>
      <c r="L18" s="1"/>
      <c r="M18" s="1"/>
      <c r="N18" s="1"/>
      <c r="O18" s="18" t="s">
        <v>121</v>
      </c>
      <c r="P18" s="18" t="s">
        <v>122</v>
      </c>
      <c r="Q18" s="18">
        <v>2004</v>
      </c>
      <c r="R18" s="18" t="s">
        <v>120</v>
      </c>
      <c r="S18" s="31">
        <v>88.3</v>
      </c>
      <c r="T18" s="36">
        <v>76.3</v>
      </c>
      <c r="U18" s="36">
        <v>85</v>
      </c>
      <c r="V18" s="32">
        <v>249.6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81" t="s">
        <v>52</v>
      </c>
      <c r="B19" s="77" t="s">
        <v>142</v>
      </c>
      <c r="C19" s="77" t="s">
        <v>143</v>
      </c>
      <c r="D19" s="77">
        <v>2008</v>
      </c>
      <c r="E19" s="77" t="s">
        <v>46</v>
      </c>
      <c r="F19" s="78">
        <v>78</v>
      </c>
      <c r="G19" s="78">
        <v>70.7</v>
      </c>
      <c r="H19" s="78">
        <v>74.8</v>
      </c>
      <c r="I19" s="79">
        <v>223.5</v>
      </c>
      <c r="J19" s="80"/>
      <c r="K19" s="1"/>
      <c r="L19" s="1"/>
      <c r="M19" s="1"/>
      <c r="N19" s="1"/>
      <c r="O19" s="18" t="s">
        <v>125</v>
      </c>
      <c r="P19" s="18" t="s">
        <v>126</v>
      </c>
      <c r="Q19" s="18">
        <v>2009</v>
      </c>
      <c r="R19" s="18" t="s">
        <v>120</v>
      </c>
      <c r="S19" s="31">
        <v>80.2</v>
      </c>
      <c r="T19" s="36">
        <v>61.4</v>
      </c>
      <c r="U19" s="36">
        <v>75.900000000000006</v>
      </c>
      <c r="V19" s="32">
        <v>217.5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81" t="s">
        <v>53</v>
      </c>
      <c r="B20" s="77" t="s">
        <v>125</v>
      </c>
      <c r="C20" s="77" t="s">
        <v>126</v>
      </c>
      <c r="D20" s="77">
        <v>2009</v>
      </c>
      <c r="E20" s="77" t="s">
        <v>120</v>
      </c>
      <c r="F20" s="78">
        <v>80.2</v>
      </c>
      <c r="G20" s="78">
        <v>61.4</v>
      </c>
      <c r="H20" s="78">
        <v>75.900000000000006</v>
      </c>
      <c r="I20" s="79">
        <v>217.5</v>
      </c>
      <c r="J20" s="80" t="s">
        <v>55</v>
      </c>
      <c r="K20" s="1"/>
      <c r="L20" s="1"/>
      <c r="M20" s="1"/>
      <c r="N20" s="1"/>
      <c r="O20" s="18" t="s">
        <v>100</v>
      </c>
      <c r="P20" s="18" t="s">
        <v>101</v>
      </c>
      <c r="Q20" s="18">
        <v>2008</v>
      </c>
      <c r="R20" s="18" t="s">
        <v>27</v>
      </c>
      <c r="S20" s="31">
        <v>93.8</v>
      </c>
      <c r="T20" s="36">
        <v>92.5</v>
      </c>
      <c r="U20" s="36">
        <v>92.7</v>
      </c>
      <c r="V20" s="32">
        <v>279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39"/>
      <c r="B21" s="62"/>
      <c r="C21" s="62"/>
      <c r="D21" s="62"/>
      <c r="E21" s="62"/>
      <c r="F21" s="62"/>
      <c r="G21" s="62"/>
      <c r="H21" s="62"/>
      <c r="I21" s="42"/>
      <c r="J21" s="41"/>
      <c r="K21" s="1"/>
      <c r="L21" s="1"/>
      <c r="M21" s="1"/>
      <c r="N21" s="1"/>
      <c r="O21" s="18" t="s">
        <v>111</v>
      </c>
      <c r="P21" s="18" t="s">
        <v>112</v>
      </c>
      <c r="Q21" s="18">
        <v>2009</v>
      </c>
      <c r="R21" s="18" t="s">
        <v>16</v>
      </c>
      <c r="S21" s="31">
        <v>99</v>
      </c>
      <c r="T21" s="36">
        <v>101.3</v>
      </c>
      <c r="U21" s="36">
        <v>101.7</v>
      </c>
      <c r="V21" s="32">
        <v>302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9"/>
      <c r="B22" s="62"/>
      <c r="C22" s="62"/>
      <c r="D22" s="62"/>
      <c r="E22" s="62"/>
      <c r="F22" s="62"/>
      <c r="G22" s="62"/>
      <c r="H22" s="62"/>
      <c r="I22" s="42"/>
      <c r="J22" s="41"/>
      <c r="K22" s="1"/>
      <c r="L22" s="1"/>
      <c r="M22" s="1"/>
      <c r="N22" s="1"/>
      <c r="O22" s="25" t="s">
        <v>188</v>
      </c>
      <c r="P22" s="26"/>
      <c r="Q22" s="26"/>
      <c r="R22" s="26"/>
      <c r="S22" s="33">
        <v>1310.3</v>
      </c>
      <c r="T22" s="37">
        <v>1256.6999999999998</v>
      </c>
      <c r="U22" s="37">
        <v>1286.1000000000001</v>
      </c>
      <c r="V22" s="34">
        <v>3853.1000000000004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autoFilter ref="B6:I20">
    <sortState ref="B7:I20">
      <sortCondition descending="1" ref="I6:I20"/>
    </sortState>
  </autoFilter>
  <mergeCells count="1">
    <mergeCell ref="A1:J1"/>
  </mergeCells>
  <pageMargins left="0.75" right="0.75" top="1" bottom="1" header="0.5" footer="0.5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tabSelected="1" zoomScale="120" workbookViewId="0">
      <selection sqref="A1:G47"/>
    </sheetView>
  </sheetViews>
  <sheetFormatPr defaultRowHeight="12.75" x14ac:dyDescent="0.2"/>
  <cols>
    <col min="1" max="1" width="4.75" customWidth="1"/>
    <col min="2" max="3" width="13.75" customWidth="1"/>
    <col min="4" max="4" width="17.25" customWidth="1"/>
    <col min="5" max="5" width="7.625" customWidth="1"/>
    <col min="6" max="6" width="8" bestFit="1" customWidth="1"/>
    <col min="12" max="12" width="10" customWidth="1"/>
    <col min="13" max="13" width="9" customWidth="1"/>
    <col min="14" max="14" width="9" hidden="1" customWidth="1"/>
    <col min="15" max="19" width="9.875" hidden="1" customWidth="1"/>
    <col min="20" max="20" width="9" hidden="1" customWidth="1"/>
    <col min="21" max="25" width="9" customWidth="1"/>
  </cols>
  <sheetData>
    <row r="1" spans="1:50" ht="20.25" x14ac:dyDescent="0.3">
      <c r="A1" s="55" t="s">
        <v>95</v>
      </c>
      <c r="B1" s="55"/>
      <c r="C1" s="55"/>
      <c r="D1" s="55"/>
      <c r="E1" s="55"/>
      <c r="F1" s="55"/>
      <c r="G1" s="55"/>
      <c r="H1" s="46"/>
      <c r="I1" s="46"/>
      <c r="J1" s="46"/>
      <c r="K1" s="4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22" t="s">
        <v>102</v>
      </c>
      <c r="P2" s="23" t="s">
        <v>113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2" t="s">
        <v>94</v>
      </c>
      <c r="G3" s="1"/>
      <c r="H3" s="1"/>
      <c r="I3" s="1"/>
      <c r="J3" s="1"/>
      <c r="K3" s="1"/>
      <c r="L3" s="1"/>
      <c r="M3" s="1"/>
      <c r="N3" s="1"/>
      <c r="O3" s="22" t="s">
        <v>165</v>
      </c>
      <c r="P3" s="23" t="s">
        <v>187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4" t="s">
        <v>198</v>
      </c>
      <c r="P5" s="19"/>
      <c r="Q5" s="19"/>
      <c r="R5" s="2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57</v>
      </c>
      <c r="C6" s="3" t="s">
        <v>4</v>
      </c>
      <c r="D6" s="3" t="s">
        <v>5</v>
      </c>
      <c r="E6" s="3" t="s">
        <v>58</v>
      </c>
      <c r="F6" s="3" t="s">
        <v>8</v>
      </c>
      <c r="G6" s="4"/>
      <c r="H6" s="4"/>
      <c r="I6" s="4"/>
      <c r="J6" s="4"/>
      <c r="K6" s="4"/>
      <c r="L6" s="4"/>
      <c r="M6" s="4"/>
      <c r="N6" s="4"/>
      <c r="O6" s="24" t="s">
        <v>166</v>
      </c>
      <c r="P6" s="24" t="s">
        <v>4</v>
      </c>
      <c r="Q6" s="24" t="s">
        <v>168</v>
      </c>
      <c r="R6" s="27" t="s">
        <v>199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8" t="s">
        <v>16</v>
      </c>
      <c r="P7" s="18" t="s">
        <v>48</v>
      </c>
      <c r="Q7" s="18" t="s">
        <v>109</v>
      </c>
      <c r="R7" s="28">
        <v>304.3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59</v>
      </c>
      <c r="B8" s="40" t="s">
        <v>16</v>
      </c>
      <c r="C8" s="40" t="s">
        <v>48</v>
      </c>
      <c r="D8" s="40" t="s">
        <v>109</v>
      </c>
      <c r="E8" s="48">
        <v>304.3</v>
      </c>
      <c r="F8" s="1"/>
      <c r="G8" s="1"/>
      <c r="H8" s="1"/>
      <c r="I8" s="1"/>
      <c r="J8" s="1"/>
      <c r="K8" s="1"/>
      <c r="L8" s="1"/>
      <c r="M8" s="1"/>
      <c r="N8" s="1"/>
      <c r="O8" s="21"/>
      <c r="P8" s="18" t="s">
        <v>22</v>
      </c>
      <c r="Q8" s="18" t="s">
        <v>110</v>
      </c>
      <c r="R8" s="28">
        <v>297.89999999999998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1"/>
      <c r="B9" s="40"/>
      <c r="C9" s="40" t="s">
        <v>22</v>
      </c>
      <c r="D9" s="40" t="s">
        <v>110</v>
      </c>
      <c r="E9" s="48">
        <v>297.89999999999998</v>
      </c>
      <c r="F9" s="7"/>
      <c r="G9" s="1"/>
      <c r="H9" s="1"/>
      <c r="I9" s="1"/>
      <c r="J9" s="1"/>
      <c r="K9" s="1"/>
      <c r="L9" s="1"/>
      <c r="M9" s="1"/>
      <c r="N9" s="1"/>
      <c r="O9" s="21"/>
      <c r="P9" s="18" t="s">
        <v>182</v>
      </c>
      <c r="Q9" s="18" t="s">
        <v>183</v>
      </c>
      <c r="R9" s="28">
        <v>205.3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1"/>
      <c r="B10" s="40"/>
      <c r="C10" s="40" t="s">
        <v>182</v>
      </c>
      <c r="D10" s="40" t="s">
        <v>183</v>
      </c>
      <c r="E10" s="48">
        <v>205.3</v>
      </c>
      <c r="F10" s="50"/>
      <c r="G10" s="1"/>
      <c r="H10" s="1"/>
      <c r="I10" s="1"/>
      <c r="J10" s="1"/>
      <c r="K10" s="1"/>
      <c r="L10" s="1"/>
      <c r="M10" s="1"/>
      <c r="N10" s="1"/>
      <c r="O10" s="21"/>
      <c r="P10" s="18" t="s">
        <v>111</v>
      </c>
      <c r="Q10" s="18" t="s">
        <v>112</v>
      </c>
      <c r="R10" s="28">
        <v>210.4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40"/>
      <c r="C11" s="40" t="s">
        <v>111</v>
      </c>
      <c r="D11" s="40" t="s">
        <v>112</v>
      </c>
      <c r="E11" s="48">
        <v>210.4</v>
      </c>
      <c r="F11" s="51">
        <v>1017.9</v>
      </c>
      <c r="G11" s="1"/>
      <c r="H11" s="1"/>
      <c r="I11" s="1"/>
      <c r="J11" s="1"/>
      <c r="K11" s="1"/>
      <c r="L11" s="1"/>
      <c r="M11" s="1"/>
      <c r="N11" s="1"/>
      <c r="O11" s="18" t="s">
        <v>189</v>
      </c>
      <c r="P11" s="19"/>
      <c r="Q11" s="19"/>
      <c r="R11" s="28">
        <v>1017.9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40"/>
      <c r="C12" s="40"/>
      <c r="D12" s="40"/>
      <c r="E12" s="48"/>
      <c r="F12" s="50"/>
      <c r="G12" s="1"/>
      <c r="H12" s="1"/>
      <c r="I12" s="1"/>
      <c r="J12" s="1"/>
      <c r="K12" s="1"/>
      <c r="L12" s="1"/>
      <c r="M12" s="1"/>
      <c r="N12" s="1"/>
      <c r="O12" s="18" t="s">
        <v>20</v>
      </c>
      <c r="P12" s="18" t="s">
        <v>136</v>
      </c>
      <c r="Q12" s="18" t="s">
        <v>137</v>
      </c>
      <c r="R12" s="28">
        <v>306.5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62</v>
      </c>
      <c r="B13" s="40" t="s">
        <v>20</v>
      </c>
      <c r="C13" s="40" t="s">
        <v>136</v>
      </c>
      <c r="D13" s="40" t="s">
        <v>137</v>
      </c>
      <c r="E13" s="48">
        <v>306.5</v>
      </c>
      <c r="F13" s="50"/>
      <c r="G13" s="1"/>
      <c r="H13" s="1"/>
      <c r="I13" s="1"/>
      <c r="J13" s="1"/>
      <c r="K13" s="1"/>
      <c r="L13" s="1"/>
      <c r="M13" s="1"/>
      <c r="N13" s="1"/>
      <c r="O13" s="21"/>
      <c r="P13" s="18" t="s">
        <v>134</v>
      </c>
      <c r="Q13" s="18" t="s">
        <v>135</v>
      </c>
      <c r="R13" s="28">
        <v>296.2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40"/>
      <c r="C14" s="40" t="s">
        <v>134</v>
      </c>
      <c r="D14" s="40" t="s">
        <v>135</v>
      </c>
      <c r="E14" s="48">
        <v>296.2</v>
      </c>
      <c r="F14" s="50"/>
      <c r="G14" s="1"/>
      <c r="H14" s="1"/>
      <c r="I14" s="1"/>
      <c r="J14" s="1"/>
      <c r="K14" s="1"/>
      <c r="L14" s="1"/>
      <c r="M14" s="1"/>
      <c r="N14" s="1"/>
      <c r="O14" s="21"/>
      <c r="P14" s="18" t="s">
        <v>161</v>
      </c>
      <c r="Q14" s="18" t="s">
        <v>162</v>
      </c>
      <c r="R14" s="28">
        <v>202.5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40"/>
      <c r="C15" s="40" t="s">
        <v>161</v>
      </c>
      <c r="D15" s="40" t="s">
        <v>162</v>
      </c>
      <c r="E15" s="48">
        <v>202.5</v>
      </c>
      <c r="F15" s="50"/>
      <c r="G15" s="1"/>
      <c r="H15" s="1"/>
      <c r="I15" s="1"/>
      <c r="J15" s="1"/>
      <c r="K15" s="1"/>
      <c r="L15" s="1"/>
      <c r="M15" s="1"/>
      <c r="N15" s="1"/>
      <c r="O15" s="21"/>
      <c r="P15" s="18" t="s">
        <v>158</v>
      </c>
      <c r="Q15" s="18" t="s">
        <v>159</v>
      </c>
      <c r="R15" s="28">
        <v>197.8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40"/>
      <c r="C16" s="40" t="s">
        <v>158</v>
      </c>
      <c r="D16" s="40" t="s">
        <v>159</v>
      </c>
      <c r="E16" s="48">
        <v>197.8</v>
      </c>
      <c r="F16" s="51">
        <v>1003</v>
      </c>
      <c r="G16" s="1"/>
      <c r="H16" s="1"/>
      <c r="I16" s="1"/>
      <c r="J16" s="1"/>
      <c r="K16" s="1"/>
      <c r="L16" s="1"/>
      <c r="M16" s="1"/>
      <c r="N16" s="1"/>
      <c r="O16" s="18" t="s">
        <v>193</v>
      </c>
      <c r="P16" s="19"/>
      <c r="Q16" s="19"/>
      <c r="R16" s="28">
        <v>1003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40"/>
      <c r="C17" s="40"/>
      <c r="D17" s="40"/>
      <c r="E17" s="48"/>
      <c r="F17" s="50"/>
      <c r="G17" s="1"/>
      <c r="H17" s="1"/>
      <c r="I17" s="1"/>
      <c r="J17" s="1"/>
      <c r="K17" s="1"/>
      <c r="L17" s="1"/>
      <c r="M17" s="1"/>
      <c r="N17" s="1"/>
      <c r="O17" s="18" t="s">
        <v>38</v>
      </c>
      <c r="P17" s="18" t="s">
        <v>151</v>
      </c>
      <c r="Q17" s="18" t="s">
        <v>152</v>
      </c>
      <c r="R17" s="28">
        <v>300.10000000000002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65</v>
      </c>
      <c r="B18" s="40" t="s">
        <v>38</v>
      </c>
      <c r="C18" s="40" t="s">
        <v>151</v>
      </c>
      <c r="D18" s="40" t="s">
        <v>152</v>
      </c>
      <c r="E18" s="48">
        <v>300.10000000000002</v>
      </c>
      <c r="F18" s="50"/>
      <c r="G18" s="1"/>
      <c r="H18" s="1"/>
      <c r="I18" s="1"/>
      <c r="J18" s="1"/>
      <c r="K18" s="1"/>
      <c r="L18" s="1"/>
      <c r="M18" s="1"/>
      <c r="N18" s="1"/>
      <c r="O18" s="21"/>
      <c r="P18" s="18" t="s">
        <v>154</v>
      </c>
      <c r="Q18" s="18" t="s">
        <v>155</v>
      </c>
      <c r="R18" s="28">
        <v>278.5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40"/>
      <c r="C19" s="40" t="s">
        <v>154</v>
      </c>
      <c r="D19" s="40" t="s">
        <v>155</v>
      </c>
      <c r="E19" s="48">
        <v>278.5</v>
      </c>
      <c r="F19" s="50"/>
      <c r="G19" s="1"/>
      <c r="H19" s="1"/>
      <c r="I19" s="1"/>
      <c r="J19" s="1"/>
      <c r="K19" s="1"/>
      <c r="L19" s="1"/>
      <c r="M19" s="1"/>
      <c r="N19" s="1"/>
      <c r="O19" s="21"/>
      <c r="P19" s="18" t="s">
        <v>205</v>
      </c>
      <c r="Q19" s="18" t="s">
        <v>206</v>
      </c>
      <c r="R19" s="28">
        <v>187.5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40"/>
      <c r="C20" s="40" t="s">
        <v>205</v>
      </c>
      <c r="D20" s="40" t="s">
        <v>206</v>
      </c>
      <c r="E20" s="48">
        <v>187.5</v>
      </c>
      <c r="F20" s="50"/>
      <c r="G20" s="1"/>
      <c r="H20" s="1"/>
      <c r="I20" s="1"/>
      <c r="J20" s="1"/>
      <c r="K20" s="1"/>
      <c r="L20" s="1"/>
      <c r="M20" s="1"/>
      <c r="N20" s="1"/>
      <c r="O20" s="21"/>
      <c r="P20" s="18" t="s">
        <v>215</v>
      </c>
      <c r="Q20" s="18" t="s">
        <v>204</v>
      </c>
      <c r="R20" s="28">
        <v>207.89999999999998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40"/>
      <c r="C21" s="40" t="s">
        <v>215</v>
      </c>
      <c r="D21" s="40" t="s">
        <v>204</v>
      </c>
      <c r="E21" s="48">
        <v>207.89999999999998</v>
      </c>
      <c r="F21" s="51">
        <v>974</v>
      </c>
      <c r="G21" s="1"/>
      <c r="H21" s="1"/>
      <c r="I21" s="1"/>
      <c r="J21" s="1"/>
      <c r="K21" s="1"/>
      <c r="L21" s="1"/>
      <c r="M21" s="1"/>
      <c r="N21" s="1"/>
      <c r="O21" s="18" t="s">
        <v>190</v>
      </c>
      <c r="P21" s="19"/>
      <c r="Q21" s="19"/>
      <c r="R21" s="28">
        <v>974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40"/>
      <c r="C22" s="40"/>
      <c r="D22" s="40"/>
      <c r="E22" s="48"/>
      <c r="F22" s="50"/>
      <c r="G22" s="1"/>
      <c r="H22" s="1"/>
      <c r="I22" s="1"/>
      <c r="J22" s="1"/>
      <c r="K22" s="1"/>
      <c r="L22" s="1"/>
      <c r="M22" s="1"/>
      <c r="N22" s="1"/>
      <c r="O22" s="18" t="s">
        <v>129</v>
      </c>
      <c r="P22" s="18" t="s">
        <v>175</v>
      </c>
      <c r="Q22" s="18" t="s">
        <v>176</v>
      </c>
      <c r="R22" s="28">
        <v>205.3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21</v>
      </c>
      <c r="B23" s="40" t="s">
        <v>129</v>
      </c>
      <c r="C23" s="40" t="s">
        <v>175</v>
      </c>
      <c r="D23" s="40" t="s">
        <v>176</v>
      </c>
      <c r="E23" s="48">
        <v>205.3</v>
      </c>
      <c r="F23" s="50"/>
      <c r="G23" s="1"/>
      <c r="H23" s="1"/>
      <c r="I23" s="1"/>
      <c r="J23" s="1"/>
      <c r="K23" s="1"/>
      <c r="L23" s="1"/>
      <c r="M23" s="1"/>
      <c r="N23" s="1"/>
      <c r="O23" s="21"/>
      <c r="P23" s="18" t="s">
        <v>132</v>
      </c>
      <c r="Q23" s="18" t="s">
        <v>133</v>
      </c>
      <c r="R23" s="28">
        <v>237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40"/>
      <c r="C24" s="40" t="s">
        <v>132</v>
      </c>
      <c r="D24" s="40" t="s">
        <v>133</v>
      </c>
      <c r="E24" s="48">
        <v>237</v>
      </c>
      <c r="F24" s="50"/>
      <c r="G24" s="1"/>
      <c r="H24" s="1"/>
      <c r="I24" s="1"/>
      <c r="J24" s="1"/>
      <c r="K24" s="1"/>
      <c r="L24" s="1"/>
      <c r="M24" s="1"/>
      <c r="N24" s="1"/>
      <c r="O24" s="21"/>
      <c r="P24" s="18" t="s">
        <v>130</v>
      </c>
      <c r="Q24" s="18" t="s">
        <v>131</v>
      </c>
      <c r="R24" s="28">
        <v>299.3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40"/>
      <c r="C25" s="40" t="s">
        <v>130</v>
      </c>
      <c r="D25" s="40" t="s">
        <v>131</v>
      </c>
      <c r="E25" s="48">
        <v>299.3</v>
      </c>
      <c r="F25" s="50"/>
      <c r="G25" s="1"/>
      <c r="H25" s="1"/>
      <c r="I25" s="1"/>
      <c r="J25" s="1"/>
      <c r="K25" s="1"/>
      <c r="L25" s="1"/>
      <c r="M25" s="1"/>
      <c r="N25" s="1"/>
      <c r="O25" s="21"/>
      <c r="P25" s="18" t="s">
        <v>174</v>
      </c>
      <c r="Q25" s="18" t="s">
        <v>131</v>
      </c>
      <c r="R25" s="28">
        <v>206.5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40"/>
      <c r="C26" s="40" t="s">
        <v>174</v>
      </c>
      <c r="D26" s="40" t="s">
        <v>131</v>
      </c>
      <c r="E26" s="48">
        <v>206.5</v>
      </c>
      <c r="F26" s="51">
        <v>948.1</v>
      </c>
      <c r="G26" s="1"/>
      <c r="H26" s="1"/>
      <c r="I26" s="1"/>
      <c r="J26" s="1"/>
      <c r="K26" s="1"/>
      <c r="L26" s="1"/>
      <c r="M26" s="1"/>
      <c r="N26" s="1"/>
      <c r="O26" s="18" t="s">
        <v>195</v>
      </c>
      <c r="P26" s="19"/>
      <c r="Q26" s="19"/>
      <c r="R26" s="28">
        <v>948.1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40"/>
      <c r="C27" s="40"/>
      <c r="D27" s="40"/>
      <c r="E27" s="48"/>
      <c r="F27" s="50"/>
      <c r="G27" s="1"/>
      <c r="H27" s="1"/>
      <c r="I27" s="1"/>
      <c r="J27" s="1"/>
      <c r="K27" s="1"/>
      <c r="L27" s="1"/>
      <c r="M27" s="1"/>
      <c r="N27" s="1"/>
      <c r="O27" s="18" t="s">
        <v>12</v>
      </c>
      <c r="P27" s="18" t="s">
        <v>70</v>
      </c>
      <c r="Q27" s="18" t="s">
        <v>150</v>
      </c>
      <c r="R27" s="28">
        <v>284.40000000000003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 t="s">
        <v>24</v>
      </c>
      <c r="B28" s="40" t="s">
        <v>12</v>
      </c>
      <c r="C28" s="40" t="s">
        <v>70</v>
      </c>
      <c r="D28" s="40" t="s">
        <v>150</v>
      </c>
      <c r="E28" s="48">
        <v>284.40000000000003</v>
      </c>
      <c r="F28" s="50"/>
      <c r="G28" s="1"/>
      <c r="H28" s="1"/>
      <c r="I28" s="1"/>
      <c r="J28" s="1"/>
      <c r="K28" s="1"/>
      <c r="L28" s="1"/>
      <c r="M28" s="1"/>
      <c r="N28" s="1"/>
      <c r="O28" s="21"/>
      <c r="P28" s="18" t="s">
        <v>146</v>
      </c>
      <c r="Q28" s="18" t="s">
        <v>147</v>
      </c>
      <c r="R28" s="28">
        <v>234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40"/>
      <c r="C29" s="40" t="s">
        <v>146</v>
      </c>
      <c r="D29" s="40" t="s">
        <v>147</v>
      </c>
      <c r="E29" s="48">
        <v>234</v>
      </c>
      <c r="F29" s="50"/>
      <c r="G29" s="1"/>
      <c r="H29" s="1"/>
      <c r="I29" s="1"/>
      <c r="J29" s="1"/>
      <c r="K29" s="1"/>
      <c r="L29" s="1"/>
      <c r="M29" s="1"/>
      <c r="N29" s="1"/>
      <c r="O29" s="21"/>
      <c r="P29" s="18" t="s">
        <v>49</v>
      </c>
      <c r="Q29" s="18" t="s">
        <v>210</v>
      </c>
      <c r="R29" s="28">
        <v>206.2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40"/>
      <c r="C30" s="40" t="s">
        <v>49</v>
      </c>
      <c r="D30" s="40" t="s">
        <v>210</v>
      </c>
      <c r="E30" s="48">
        <v>206.2</v>
      </c>
      <c r="F30" s="50"/>
      <c r="G30" s="1"/>
      <c r="H30" s="1"/>
      <c r="I30" s="1"/>
      <c r="J30" s="1"/>
      <c r="K30" s="1"/>
      <c r="L30" s="1"/>
      <c r="M30" s="1"/>
      <c r="N30" s="1"/>
      <c r="O30" s="21"/>
      <c r="P30" s="18" t="s">
        <v>211</v>
      </c>
      <c r="Q30" s="18" t="s">
        <v>212</v>
      </c>
      <c r="R30" s="28">
        <v>201.10000000000002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40"/>
      <c r="C31" s="40" t="s">
        <v>211</v>
      </c>
      <c r="D31" s="40" t="s">
        <v>212</v>
      </c>
      <c r="E31" s="48">
        <v>201.10000000000002</v>
      </c>
      <c r="F31" s="51">
        <v>925.70000000000016</v>
      </c>
      <c r="G31" s="1"/>
      <c r="H31" s="1"/>
      <c r="I31" s="1"/>
      <c r="J31" s="1"/>
      <c r="K31" s="1"/>
      <c r="L31" s="1"/>
      <c r="M31" s="1"/>
      <c r="N31" s="1"/>
      <c r="O31" s="18" t="s">
        <v>194</v>
      </c>
      <c r="P31" s="19"/>
      <c r="Q31" s="19"/>
      <c r="R31" s="28">
        <v>925.70000000000016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40"/>
      <c r="C32" s="40"/>
      <c r="D32" s="40"/>
      <c r="E32" s="48"/>
      <c r="F32" s="50"/>
      <c r="G32" s="1"/>
      <c r="H32" s="1"/>
      <c r="I32" s="1"/>
      <c r="J32" s="1"/>
      <c r="K32" s="1"/>
      <c r="L32" s="1"/>
      <c r="M32" s="1"/>
      <c r="N32" s="1"/>
      <c r="O32" s="18" t="s">
        <v>46</v>
      </c>
      <c r="P32" s="18" t="s">
        <v>142</v>
      </c>
      <c r="Q32" s="18" t="s">
        <v>143</v>
      </c>
      <c r="R32" s="28">
        <v>223.5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28</v>
      </c>
      <c r="B33" s="40" t="s">
        <v>46</v>
      </c>
      <c r="C33" s="40" t="s">
        <v>142</v>
      </c>
      <c r="D33" s="40" t="s">
        <v>143</v>
      </c>
      <c r="E33" s="48">
        <v>223.5</v>
      </c>
      <c r="F33" s="50"/>
      <c r="G33" s="1"/>
      <c r="H33" s="1"/>
      <c r="I33" s="1"/>
      <c r="J33" s="1"/>
      <c r="K33" s="1"/>
      <c r="L33" s="1"/>
      <c r="M33" s="1"/>
      <c r="N33" s="1"/>
      <c r="O33" s="21"/>
      <c r="P33" s="18" t="s">
        <v>144</v>
      </c>
      <c r="Q33" s="18" t="s">
        <v>145</v>
      </c>
      <c r="R33" s="28">
        <v>255.50000000000003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40"/>
      <c r="C34" s="40" t="s">
        <v>144</v>
      </c>
      <c r="D34" s="40" t="s">
        <v>145</v>
      </c>
      <c r="E34" s="48">
        <v>255.50000000000003</v>
      </c>
      <c r="F34" s="50"/>
      <c r="G34" s="1"/>
      <c r="H34" s="1"/>
      <c r="I34" s="1"/>
      <c r="J34" s="1"/>
      <c r="K34" s="1"/>
      <c r="L34" s="1"/>
      <c r="M34" s="1"/>
      <c r="N34" s="1"/>
      <c r="O34" s="21"/>
      <c r="P34" s="18" t="s">
        <v>179</v>
      </c>
      <c r="Q34" s="18" t="s">
        <v>213</v>
      </c>
      <c r="R34" s="28">
        <v>172.7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40"/>
      <c r="C35" s="40" t="s">
        <v>179</v>
      </c>
      <c r="D35" s="40" t="s">
        <v>213</v>
      </c>
      <c r="E35" s="48">
        <v>172.7</v>
      </c>
      <c r="F35" s="50"/>
      <c r="G35" s="1"/>
      <c r="H35" s="1"/>
      <c r="I35" s="1"/>
      <c r="J35" s="1"/>
      <c r="K35" s="1"/>
      <c r="L35" s="1"/>
      <c r="M35" s="1"/>
      <c r="N35" s="1"/>
      <c r="O35" s="21"/>
      <c r="P35" s="18" t="s">
        <v>177</v>
      </c>
      <c r="Q35" s="18" t="s">
        <v>178</v>
      </c>
      <c r="R35" s="28">
        <v>197.9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40"/>
      <c r="C36" s="40" t="s">
        <v>177</v>
      </c>
      <c r="D36" s="40" t="s">
        <v>178</v>
      </c>
      <c r="E36" s="48">
        <v>197.9</v>
      </c>
      <c r="F36" s="51">
        <v>849.6</v>
      </c>
      <c r="G36" s="1"/>
      <c r="H36" s="1"/>
      <c r="I36" s="1"/>
      <c r="J36" s="1"/>
      <c r="K36" s="1"/>
      <c r="L36" s="1"/>
      <c r="M36" s="1"/>
      <c r="N36" s="1"/>
      <c r="O36" s="18" t="s">
        <v>197</v>
      </c>
      <c r="P36" s="19"/>
      <c r="Q36" s="19"/>
      <c r="R36" s="28">
        <v>849.6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40"/>
      <c r="C37" s="40"/>
      <c r="D37" s="40"/>
      <c r="E37" s="48"/>
      <c r="F37" s="50"/>
      <c r="G37" s="1"/>
      <c r="H37" s="1"/>
      <c r="I37" s="1"/>
      <c r="J37" s="1"/>
      <c r="K37" s="1"/>
      <c r="L37" s="1"/>
      <c r="M37" s="1"/>
      <c r="N37" s="1"/>
      <c r="O37" s="18" t="s">
        <v>138</v>
      </c>
      <c r="P37" s="18" t="s">
        <v>139</v>
      </c>
      <c r="Q37" s="18" t="s">
        <v>140</v>
      </c>
      <c r="R37" s="28">
        <v>283.2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4" t="s">
        <v>32</v>
      </c>
      <c r="B38" s="40" t="s">
        <v>138</v>
      </c>
      <c r="C38" s="40" t="s">
        <v>139</v>
      </c>
      <c r="D38" s="40" t="s">
        <v>140</v>
      </c>
      <c r="E38" s="48">
        <v>283.2</v>
      </c>
      <c r="F38" s="50"/>
      <c r="G38" s="1"/>
      <c r="H38" s="1"/>
      <c r="I38" s="1"/>
      <c r="J38" s="1"/>
      <c r="K38" s="1"/>
      <c r="L38" s="1"/>
      <c r="M38" s="1"/>
      <c r="N38" s="1"/>
      <c r="O38" s="21"/>
      <c r="P38" s="18" t="s">
        <v>141</v>
      </c>
      <c r="Q38" s="18" t="s">
        <v>132</v>
      </c>
      <c r="R38" s="28">
        <v>282.60000000000002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40"/>
      <c r="C39" s="40" t="s">
        <v>141</v>
      </c>
      <c r="D39" s="40" t="s">
        <v>132</v>
      </c>
      <c r="E39" s="48">
        <v>282.60000000000002</v>
      </c>
      <c r="F39" s="50"/>
      <c r="G39" s="1"/>
      <c r="H39" s="1"/>
      <c r="I39" s="1"/>
      <c r="J39" s="1"/>
      <c r="K39" s="1"/>
      <c r="L39" s="1"/>
      <c r="M39" s="1"/>
      <c r="N39" s="1"/>
      <c r="O39" s="21"/>
      <c r="P39" s="18" t="s">
        <v>163</v>
      </c>
      <c r="Q39" s="18" t="s">
        <v>164</v>
      </c>
      <c r="R39" s="28">
        <v>198.10000000000002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40"/>
      <c r="C40" s="40" t="s">
        <v>163</v>
      </c>
      <c r="D40" s="40" t="s">
        <v>164</v>
      </c>
      <c r="E40" s="48">
        <v>198.10000000000002</v>
      </c>
      <c r="F40" s="51">
        <v>763.9</v>
      </c>
      <c r="G40" s="1"/>
      <c r="H40" s="1"/>
      <c r="I40" s="1"/>
      <c r="J40" s="1"/>
      <c r="K40" s="1"/>
      <c r="L40" s="1"/>
      <c r="M40" s="1"/>
      <c r="N40" s="1"/>
      <c r="O40" s="18" t="s">
        <v>196</v>
      </c>
      <c r="P40" s="19"/>
      <c r="Q40" s="19"/>
      <c r="R40" s="28">
        <v>763.9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40"/>
      <c r="C41" s="40"/>
      <c r="D41" s="40"/>
      <c r="E41" s="48"/>
      <c r="F41" s="52"/>
      <c r="G41" s="1"/>
      <c r="H41" s="1"/>
      <c r="I41" s="1"/>
      <c r="J41" s="1"/>
      <c r="K41" s="1"/>
      <c r="L41" s="1"/>
      <c r="M41" s="1"/>
      <c r="N41" s="1"/>
      <c r="O41" s="18" t="s">
        <v>27</v>
      </c>
      <c r="P41" s="18" t="s">
        <v>105</v>
      </c>
      <c r="Q41" s="18" t="s">
        <v>106</v>
      </c>
      <c r="R41" s="28">
        <v>265.20000000000005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63" t="s">
        <v>35</v>
      </c>
      <c r="B42" s="40" t="s">
        <v>27</v>
      </c>
      <c r="C42" s="40" t="s">
        <v>105</v>
      </c>
      <c r="D42" s="40" t="s">
        <v>106</v>
      </c>
      <c r="E42" s="48">
        <v>265.20000000000005</v>
      </c>
      <c r="F42" s="50"/>
      <c r="G42" s="1"/>
      <c r="H42" s="1"/>
      <c r="I42" s="1"/>
      <c r="J42" s="1"/>
      <c r="K42" s="1"/>
      <c r="L42" s="1"/>
      <c r="M42" s="1"/>
      <c r="N42" s="1"/>
      <c r="O42" s="21"/>
      <c r="P42" s="18" t="s">
        <v>170</v>
      </c>
      <c r="Q42" s="18" t="s">
        <v>171</v>
      </c>
      <c r="R42" s="28">
        <v>193.1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40"/>
      <c r="C43" s="40" t="s">
        <v>170</v>
      </c>
      <c r="D43" s="40" t="s">
        <v>171</v>
      </c>
      <c r="E43" s="48">
        <v>193.1</v>
      </c>
      <c r="F43" s="50"/>
      <c r="G43" s="1"/>
      <c r="H43" s="1"/>
      <c r="I43" s="1"/>
      <c r="J43" s="1"/>
      <c r="K43" s="1"/>
      <c r="L43" s="1"/>
      <c r="M43" s="1"/>
      <c r="N43" s="1"/>
      <c r="O43" s="21"/>
      <c r="P43" s="18" t="s">
        <v>100</v>
      </c>
      <c r="Q43" s="18" t="s">
        <v>101</v>
      </c>
      <c r="R43" s="28">
        <v>279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40"/>
      <c r="C44" s="40" t="s">
        <v>100</v>
      </c>
      <c r="D44" s="40" t="s">
        <v>101</v>
      </c>
      <c r="E44" s="48">
        <v>279</v>
      </c>
      <c r="F44" s="51">
        <v>737.30000000000007</v>
      </c>
      <c r="G44" s="1"/>
      <c r="H44" s="1"/>
      <c r="I44" s="1"/>
      <c r="J44" s="1"/>
      <c r="K44" s="1"/>
      <c r="L44" s="1"/>
      <c r="M44" s="1"/>
      <c r="N44" s="1"/>
      <c r="O44" s="18" t="s">
        <v>192</v>
      </c>
      <c r="P44" s="19"/>
      <c r="Q44" s="19"/>
      <c r="R44" s="28">
        <v>737.30000000000007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40"/>
      <c r="C45" s="40"/>
      <c r="D45" s="40"/>
      <c r="E45" s="48"/>
      <c r="F45" s="50"/>
      <c r="G45" s="1"/>
      <c r="H45" s="1"/>
      <c r="I45" s="1"/>
      <c r="J45" s="1"/>
      <c r="K45" s="1"/>
      <c r="L45" s="1"/>
      <c r="M45" s="1"/>
      <c r="N45" s="1"/>
      <c r="O45" s="18" t="s">
        <v>120</v>
      </c>
      <c r="P45" s="18" t="s">
        <v>121</v>
      </c>
      <c r="Q45" s="18" t="s">
        <v>122</v>
      </c>
      <c r="R45" s="28">
        <v>249.6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63" t="s">
        <v>39</v>
      </c>
      <c r="B46" s="40" t="s">
        <v>120</v>
      </c>
      <c r="C46" s="40" t="s">
        <v>121</v>
      </c>
      <c r="D46" s="40" t="s">
        <v>122</v>
      </c>
      <c r="E46" s="48">
        <v>249.6</v>
      </c>
      <c r="F46" s="50"/>
      <c r="G46" s="1"/>
      <c r="H46" s="1"/>
      <c r="I46" s="1"/>
      <c r="J46" s="1"/>
      <c r="K46" s="1"/>
      <c r="L46" s="1"/>
      <c r="M46" s="1"/>
      <c r="N46" s="1"/>
      <c r="O46" s="21"/>
      <c r="P46" s="18" t="s">
        <v>124</v>
      </c>
      <c r="Q46" s="18" t="s">
        <v>123</v>
      </c>
      <c r="R46" s="28">
        <v>234.00000000000003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40"/>
      <c r="C47" s="40" t="s">
        <v>124</v>
      </c>
      <c r="D47" s="40" t="s">
        <v>123</v>
      </c>
      <c r="E47" s="48">
        <v>234.00000000000003</v>
      </c>
      <c r="F47" s="51">
        <v>483.6</v>
      </c>
      <c r="G47" s="1"/>
      <c r="H47" s="1"/>
      <c r="I47" s="1"/>
      <c r="J47" s="1"/>
      <c r="K47" s="1"/>
      <c r="L47" s="1"/>
      <c r="M47" s="1"/>
      <c r="N47" s="1"/>
      <c r="O47" s="25" t="s">
        <v>191</v>
      </c>
      <c r="P47" s="26"/>
      <c r="Q47" s="26"/>
      <c r="R47" s="29">
        <v>483.6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40"/>
      <c r="C48" s="40"/>
      <c r="D48" s="40"/>
      <c r="E48" s="48"/>
      <c r="F48" s="51"/>
      <c r="G48" s="1"/>
      <c r="H48" s="1"/>
      <c r="I48" s="1"/>
      <c r="J48" s="1"/>
      <c r="K48" s="1"/>
      <c r="L48" s="1"/>
      <c r="M48" s="1"/>
      <c r="N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41"/>
      <c r="C49" s="41"/>
      <c r="D49" s="41"/>
      <c r="E49" s="49"/>
      <c r="F49" s="50"/>
      <c r="G49" s="1"/>
      <c r="H49" s="1"/>
      <c r="I49" s="1"/>
      <c r="J49" s="1"/>
      <c r="K49" s="1"/>
      <c r="L49" s="1"/>
      <c r="M49" s="1"/>
      <c r="N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44"/>
      <c r="F50" s="5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44"/>
      <c r="F51" s="5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44"/>
      <c r="F52" s="5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44"/>
      <c r="F53" s="5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5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4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4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4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4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4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4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4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4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4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G1"/>
  </mergeCells>
  <pageMargins left="0.75" right="0.75" top="1" bottom="1" header="0.5" footer="0.5"/>
  <pageSetup paperSize="9" scale="9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0"/>
  <sheetViews>
    <sheetView zoomScale="155" workbookViewId="0">
      <selection sqref="A1:I13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6" width="5.75" bestFit="1" customWidth="1"/>
    <col min="7" max="7" width="6.625" customWidth="1"/>
    <col min="8" max="8" width="7.625" customWidth="1"/>
    <col min="14" max="14" width="0" hidden="1" customWidth="1"/>
    <col min="15" max="15" width="13.25" hidden="1" customWidth="1"/>
    <col min="16" max="16" width="14.5" hidden="1" customWidth="1"/>
    <col min="17" max="18" width="9" hidden="1" customWidth="1"/>
    <col min="19" max="20" width="8.25" hidden="1" customWidth="1"/>
    <col min="21" max="21" width="12" hidden="1" customWidth="1"/>
  </cols>
  <sheetData>
    <row r="1" spans="1:41" ht="20.25" x14ac:dyDescent="0.3">
      <c r="A1" s="64" t="s">
        <v>95</v>
      </c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1"/>
      <c r="O1" s="22" t="s">
        <v>165</v>
      </c>
      <c r="P1" s="23" t="s">
        <v>160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5.75" x14ac:dyDescent="0.25">
      <c r="A2" s="41"/>
      <c r="B2" s="41"/>
      <c r="C2" s="41"/>
      <c r="D2" s="41"/>
      <c r="E2" s="41"/>
      <c r="F2" s="42" t="s">
        <v>94</v>
      </c>
      <c r="G2" s="40"/>
      <c r="H2" s="41"/>
      <c r="I2" s="41"/>
      <c r="J2" s="1"/>
      <c r="K2" s="1"/>
      <c r="L2" s="1"/>
      <c r="M2" s="1"/>
      <c r="N2" s="1"/>
      <c r="O2" s="22" t="s">
        <v>167</v>
      </c>
      <c r="P2" s="23" t="s">
        <v>104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22" t="s">
        <v>102</v>
      </c>
      <c r="P3" s="23" t="s">
        <v>187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15.75" x14ac:dyDescent="0.25">
      <c r="A4" s="41"/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15.75" x14ac:dyDescent="0.25">
      <c r="A5" s="41"/>
      <c r="B5" s="66" t="s">
        <v>54</v>
      </c>
      <c r="C5" s="41"/>
      <c r="D5" s="41"/>
      <c r="E5" s="41"/>
      <c r="F5" s="41"/>
      <c r="G5" s="41"/>
      <c r="H5" s="41"/>
      <c r="I5" s="41"/>
      <c r="J5" s="1"/>
      <c r="K5" s="1"/>
      <c r="L5" s="1"/>
      <c r="M5" s="1"/>
      <c r="N5" s="1"/>
      <c r="O5" s="18"/>
      <c r="P5" s="19"/>
      <c r="Q5" s="19"/>
      <c r="R5" s="19"/>
      <c r="S5" s="24" t="s">
        <v>200</v>
      </c>
      <c r="T5" s="19"/>
      <c r="U5" s="20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15.75" x14ac:dyDescent="0.25">
      <c r="A6" s="59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61"/>
      <c r="G6" s="61"/>
      <c r="H6" s="59" t="s">
        <v>8</v>
      </c>
      <c r="I6" s="61"/>
      <c r="J6" s="4"/>
      <c r="K6" s="4"/>
      <c r="L6" s="4"/>
      <c r="M6" s="4"/>
      <c r="N6" s="4"/>
      <c r="O6" s="24" t="s">
        <v>4</v>
      </c>
      <c r="P6" s="24" t="s">
        <v>168</v>
      </c>
      <c r="Q6" s="24" t="s">
        <v>186</v>
      </c>
      <c r="R6" s="24" t="s">
        <v>166</v>
      </c>
      <c r="S6" s="18" t="s">
        <v>201</v>
      </c>
      <c r="T6" s="35" t="s">
        <v>202</v>
      </c>
      <c r="U6" s="30" t="s">
        <v>198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15.75" x14ac:dyDescent="0.25">
      <c r="A7" s="60" t="s">
        <v>9</v>
      </c>
      <c r="B7" s="67" t="s">
        <v>182</v>
      </c>
      <c r="C7" s="67" t="s">
        <v>183</v>
      </c>
      <c r="D7" s="40">
        <v>2009</v>
      </c>
      <c r="E7" s="40" t="s">
        <v>16</v>
      </c>
      <c r="F7" s="68">
        <v>103.5</v>
      </c>
      <c r="G7" s="68">
        <v>101.8</v>
      </c>
      <c r="H7" s="69">
        <v>205.3</v>
      </c>
      <c r="I7" s="41"/>
      <c r="J7" s="1"/>
      <c r="K7" s="1"/>
      <c r="L7" s="1"/>
      <c r="M7" s="1"/>
      <c r="N7" s="1"/>
      <c r="O7" s="18" t="s">
        <v>175</v>
      </c>
      <c r="P7" s="18" t="s">
        <v>176</v>
      </c>
      <c r="Q7" s="18">
        <v>2011</v>
      </c>
      <c r="R7" s="18" t="s">
        <v>129</v>
      </c>
      <c r="S7" s="31">
        <v>104.2</v>
      </c>
      <c r="T7" s="36">
        <v>101.1</v>
      </c>
      <c r="U7" s="32">
        <v>205.3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15.75" x14ac:dyDescent="0.25">
      <c r="A8" s="60" t="s">
        <v>13</v>
      </c>
      <c r="B8" s="67" t="s">
        <v>175</v>
      </c>
      <c r="C8" s="67" t="s">
        <v>176</v>
      </c>
      <c r="D8" s="40">
        <v>2011</v>
      </c>
      <c r="E8" s="40" t="s">
        <v>129</v>
      </c>
      <c r="F8" s="68">
        <v>104.2</v>
      </c>
      <c r="G8" s="68">
        <v>101.1</v>
      </c>
      <c r="H8" s="69">
        <v>205.3</v>
      </c>
      <c r="I8" s="41"/>
      <c r="J8" s="1"/>
      <c r="K8" s="1"/>
      <c r="L8" s="1"/>
      <c r="M8" s="1"/>
      <c r="N8" s="1"/>
      <c r="O8" s="18" t="s">
        <v>182</v>
      </c>
      <c r="P8" s="18" t="s">
        <v>183</v>
      </c>
      <c r="Q8" s="18">
        <v>2009</v>
      </c>
      <c r="R8" s="18" t="s">
        <v>16</v>
      </c>
      <c r="S8" s="31">
        <v>103.5</v>
      </c>
      <c r="T8" s="36">
        <v>101.8</v>
      </c>
      <c r="U8" s="32">
        <v>205.3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15.75" x14ac:dyDescent="0.25">
      <c r="A9" s="60" t="s">
        <v>17</v>
      </c>
      <c r="B9" s="67" t="s">
        <v>211</v>
      </c>
      <c r="C9" s="67" t="s">
        <v>212</v>
      </c>
      <c r="D9" s="40">
        <v>2011</v>
      </c>
      <c r="E9" s="40" t="s">
        <v>12</v>
      </c>
      <c r="F9" s="68">
        <v>101.2</v>
      </c>
      <c r="G9" s="68">
        <v>99.9</v>
      </c>
      <c r="H9" s="69">
        <v>201.10000000000002</v>
      </c>
      <c r="I9" s="41"/>
      <c r="J9" s="1"/>
      <c r="K9" s="1"/>
      <c r="L9" s="1"/>
      <c r="M9" s="1"/>
      <c r="N9" s="1"/>
      <c r="O9" s="18" t="s">
        <v>211</v>
      </c>
      <c r="P9" s="18" t="s">
        <v>212</v>
      </c>
      <c r="Q9" s="18">
        <v>2011</v>
      </c>
      <c r="R9" s="18" t="s">
        <v>12</v>
      </c>
      <c r="S9" s="31">
        <v>101.2</v>
      </c>
      <c r="T9" s="36">
        <v>99.9</v>
      </c>
      <c r="U9" s="32">
        <v>201.10000000000002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ht="15.75" x14ac:dyDescent="0.25">
      <c r="A10" s="61" t="s">
        <v>21</v>
      </c>
      <c r="B10" s="40" t="s">
        <v>158</v>
      </c>
      <c r="C10" s="40" t="s">
        <v>159</v>
      </c>
      <c r="D10" s="40">
        <v>2010</v>
      </c>
      <c r="E10" s="40" t="s">
        <v>20</v>
      </c>
      <c r="F10" s="68">
        <v>100.6</v>
      </c>
      <c r="G10" s="68">
        <v>97.2</v>
      </c>
      <c r="H10" s="69">
        <v>197.8</v>
      </c>
      <c r="I10" s="41"/>
      <c r="J10" s="1"/>
      <c r="K10" s="1"/>
      <c r="L10" s="1"/>
      <c r="M10" s="1"/>
      <c r="N10" s="1"/>
      <c r="O10" s="18" t="s">
        <v>205</v>
      </c>
      <c r="P10" s="18" t="s">
        <v>206</v>
      </c>
      <c r="Q10" s="18">
        <v>2013</v>
      </c>
      <c r="R10" s="18" t="s">
        <v>38</v>
      </c>
      <c r="S10" s="31">
        <v>90.6</v>
      </c>
      <c r="T10" s="36">
        <v>96.9</v>
      </c>
      <c r="U10" s="32">
        <v>187.5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ht="15.75" x14ac:dyDescent="0.25">
      <c r="A11" s="61" t="s">
        <v>24</v>
      </c>
      <c r="B11" s="40" t="s">
        <v>170</v>
      </c>
      <c r="C11" s="40" t="s">
        <v>171</v>
      </c>
      <c r="D11" s="40">
        <v>2011</v>
      </c>
      <c r="E11" s="40" t="s">
        <v>27</v>
      </c>
      <c r="F11" s="68">
        <v>98</v>
      </c>
      <c r="G11" s="68">
        <v>95.1</v>
      </c>
      <c r="H11" s="69">
        <v>193.1</v>
      </c>
      <c r="I11" s="41"/>
      <c r="J11" s="1"/>
      <c r="K11" s="1"/>
      <c r="L11" s="1"/>
      <c r="M11" s="1"/>
      <c r="N11" s="1"/>
      <c r="O11" s="18" t="s">
        <v>170</v>
      </c>
      <c r="P11" s="18" t="s">
        <v>171</v>
      </c>
      <c r="Q11" s="18">
        <v>2011</v>
      </c>
      <c r="R11" s="18" t="s">
        <v>27</v>
      </c>
      <c r="S11" s="31">
        <v>98</v>
      </c>
      <c r="T11" s="36">
        <v>95.1</v>
      </c>
      <c r="U11" s="32">
        <v>193.1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ht="15.75" x14ac:dyDescent="0.25">
      <c r="A12" s="61" t="s">
        <v>28</v>
      </c>
      <c r="B12" s="40" t="s">
        <v>205</v>
      </c>
      <c r="C12" s="40" t="s">
        <v>206</v>
      </c>
      <c r="D12" s="40">
        <v>2013</v>
      </c>
      <c r="E12" s="40" t="s">
        <v>38</v>
      </c>
      <c r="F12" s="68">
        <v>90.6</v>
      </c>
      <c r="G12" s="68">
        <v>96.9</v>
      </c>
      <c r="H12" s="69">
        <v>187.5</v>
      </c>
      <c r="I12" s="41"/>
      <c r="J12" s="1"/>
      <c r="K12" s="1"/>
      <c r="L12" s="1"/>
      <c r="M12" s="1"/>
      <c r="N12" s="1"/>
      <c r="O12" s="18" t="s">
        <v>179</v>
      </c>
      <c r="P12" s="18" t="s">
        <v>213</v>
      </c>
      <c r="Q12" s="18">
        <v>2012</v>
      </c>
      <c r="R12" s="18" t="s">
        <v>46</v>
      </c>
      <c r="S12" s="31">
        <v>83.5</v>
      </c>
      <c r="T12" s="36">
        <v>89.2</v>
      </c>
      <c r="U12" s="32">
        <v>172.7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ht="15.75" x14ac:dyDescent="0.25">
      <c r="A13" s="61" t="s">
        <v>32</v>
      </c>
      <c r="B13" s="40" t="s">
        <v>179</v>
      </c>
      <c r="C13" s="40" t="s">
        <v>213</v>
      </c>
      <c r="D13" s="40">
        <v>2012</v>
      </c>
      <c r="E13" s="40" t="s">
        <v>46</v>
      </c>
      <c r="F13" s="68">
        <v>83.5</v>
      </c>
      <c r="G13" s="68">
        <v>89.2</v>
      </c>
      <c r="H13" s="69">
        <v>172.7</v>
      </c>
      <c r="I13" s="41"/>
      <c r="J13" s="1"/>
      <c r="K13" s="1"/>
      <c r="L13" s="1"/>
      <c r="M13" s="1"/>
      <c r="N13" s="1"/>
      <c r="O13" s="18" t="s">
        <v>158</v>
      </c>
      <c r="P13" s="18" t="s">
        <v>159</v>
      </c>
      <c r="Q13" s="18">
        <v>2010</v>
      </c>
      <c r="R13" s="18" t="s">
        <v>20</v>
      </c>
      <c r="S13" s="31">
        <v>100.6</v>
      </c>
      <c r="T13" s="36">
        <v>97.2</v>
      </c>
      <c r="U13" s="32">
        <v>197.8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.75" x14ac:dyDescent="0.25">
      <c r="A14" s="4" t="s">
        <v>35</v>
      </c>
      <c r="I14" s="1"/>
      <c r="J14" s="1"/>
      <c r="K14" s="1"/>
      <c r="L14" s="1"/>
      <c r="M14" s="1"/>
      <c r="N14" s="1"/>
      <c r="O14" s="25" t="s">
        <v>188</v>
      </c>
      <c r="P14" s="26"/>
      <c r="Q14" s="26"/>
      <c r="R14" s="26"/>
      <c r="S14" s="33">
        <v>681.6</v>
      </c>
      <c r="T14" s="37">
        <v>681.2</v>
      </c>
      <c r="U14" s="34">
        <v>1362.8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ht="15.75" x14ac:dyDescent="0.25">
      <c r="A15" s="4" t="s">
        <v>39</v>
      </c>
      <c r="B15" s="1"/>
      <c r="C15" s="1"/>
      <c r="D15" s="4"/>
      <c r="E15" s="1"/>
      <c r="F15" s="6"/>
      <c r="G15" s="6"/>
      <c r="H15" s="5"/>
      <c r="I15" s="1"/>
      <c r="J15" s="1"/>
      <c r="K15" s="1"/>
      <c r="L15" s="1"/>
      <c r="M15" s="1"/>
      <c r="N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ht="15.75" x14ac:dyDescent="0.25">
      <c r="A16" s="4" t="s">
        <v>43</v>
      </c>
      <c r="B16" s="1"/>
      <c r="C16" s="1"/>
      <c r="D16" s="4"/>
      <c r="E16" s="1"/>
      <c r="F16" s="6"/>
      <c r="G16" s="6"/>
      <c r="H16" s="5"/>
      <c r="I16" s="1"/>
      <c r="J16" s="1"/>
      <c r="K16" s="1"/>
      <c r="L16" s="1"/>
      <c r="M16" s="1"/>
      <c r="N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ht="15.75" x14ac:dyDescent="0.25">
      <c r="A17" s="4" t="s">
        <v>50</v>
      </c>
      <c r="B17" s="1"/>
      <c r="C17" s="1"/>
      <c r="D17" s="4"/>
      <c r="E17" s="1"/>
      <c r="F17" s="6"/>
      <c r="G17" s="6"/>
      <c r="H17" s="5"/>
      <c r="I17" s="1"/>
      <c r="J17" s="1"/>
      <c r="K17" s="1"/>
      <c r="L17" s="1"/>
      <c r="M17" s="1"/>
      <c r="N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</sheetData>
  <autoFilter ref="B6:H13">
    <sortState ref="B7:H17">
      <sortCondition descending="1" ref="H6:H13"/>
    </sortState>
  </autoFilter>
  <mergeCells count="1">
    <mergeCell ref="A1:I1"/>
  </mergeCells>
  <pageMargins left="0.75" right="0.75" top="1" bottom="1" header="0.5" footer="0.5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="162" workbookViewId="0">
      <selection sqref="A1:I15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6" width="5.875" bestFit="1" customWidth="1"/>
    <col min="7" max="7" width="7.5" customWidth="1"/>
    <col min="8" max="8" width="7.625" customWidth="1"/>
    <col min="14" max="14" width="0" hidden="1" customWidth="1"/>
    <col min="15" max="15" width="10.5" hidden="1" customWidth="1"/>
    <col min="16" max="16" width="14.5" hidden="1" customWidth="1"/>
    <col min="17" max="17" width="0" hidden="1" customWidth="1"/>
    <col min="18" max="18" width="9.25" hidden="1" customWidth="1"/>
    <col min="19" max="21" width="8.75" hidden="1" customWidth="1"/>
    <col min="22" max="22" width="12.875" hidden="1" customWidth="1"/>
  </cols>
  <sheetData>
    <row r="1" spans="1:50" ht="20.25" x14ac:dyDescent="0.3">
      <c r="A1" s="64" t="s">
        <v>95</v>
      </c>
      <c r="B1" s="65"/>
      <c r="C1" s="65"/>
      <c r="D1" s="65"/>
      <c r="E1" s="65"/>
      <c r="F1" s="65"/>
      <c r="G1" s="65"/>
      <c r="H1" s="65"/>
      <c r="I1" s="6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41"/>
      <c r="B2" s="41"/>
      <c r="C2" s="41"/>
      <c r="D2" s="41"/>
      <c r="E2" s="41"/>
      <c r="F2" s="41"/>
      <c r="G2" s="42" t="s">
        <v>94</v>
      </c>
      <c r="H2" s="41"/>
      <c r="I2" s="41"/>
      <c r="J2" s="1"/>
      <c r="K2" s="1"/>
      <c r="L2" s="1"/>
      <c r="M2" s="1"/>
      <c r="N2" s="1"/>
      <c r="O2" s="22" t="s">
        <v>165</v>
      </c>
      <c r="P2" s="23" t="s">
        <v>160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22" t="s">
        <v>167</v>
      </c>
      <c r="P3" s="23" t="s">
        <v>99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41"/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22" t="s">
        <v>102</v>
      </c>
      <c r="P4" s="23" t="s">
        <v>187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41"/>
      <c r="B5" s="66" t="s">
        <v>47</v>
      </c>
      <c r="C5" s="41"/>
      <c r="D5" s="41"/>
      <c r="E5" s="41"/>
      <c r="F5" s="41"/>
      <c r="G5" s="41"/>
      <c r="H5" s="41"/>
      <c r="I5" s="4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9" t="s">
        <v>3</v>
      </c>
      <c r="B6" s="59" t="s">
        <v>4</v>
      </c>
      <c r="C6" s="59" t="s">
        <v>5</v>
      </c>
      <c r="D6" s="59" t="s">
        <v>6</v>
      </c>
      <c r="E6" s="59" t="s">
        <v>7</v>
      </c>
      <c r="F6" s="61"/>
      <c r="G6" s="61"/>
      <c r="H6" s="59" t="s">
        <v>8</v>
      </c>
      <c r="I6" s="61"/>
      <c r="J6" s="4"/>
      <c r="K6" s="4"/>
      <c r="L6" s="4"/>
      <c r="M6" s="4"/>
      <c r="N6" s="4"/>
      <c r="O6" s="18"/>
      <c r="P6" s="19"/>
      <c r="Q6" s="19"/>
      <c r="R6" s="19"/>
      <c r="S6" s="24" t="s">
        <v>200</v>
      </c>
      <c r="T6" s="19"/>
      <c r="U6" s="19"/>
      <c r="V6" s="20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60" t="s">
        <v>9</v>
      </c>
      <c r="B7" s="67" t="s">
        <v>111</v>
      </c>
      <c r="C7" s="67" t="s">
        <v>112</v>
      </c>
      <c r="D7" s="40">
        <v>2009</v>
      </c>
      <c r="E7" s="40" t="s">
        <v>16</v>
      </c>
      <c r="F7" s="68">
        <v>105</v>
      </c>
      <c r="G7" s="68">
        <v>105.4</v>
      </c>
      <c r="H7" s="69">
        <v>210.4</v>
      </c>
      <c r="I7" s="40"/>
      <c r="J7" s="1"/>
      <c r="K7" s="1"/>
      <c r="L7" s="1"/>
      <c r="M7" s="1"/>
      <c r="N7" s="1"/>
      <c r="O7" s="24" t="s">
        <v>4</v>
      </c>
      <c r="P7" s="24" t="s">
        <v>168</v>
      </c>
      <c r="Q7" s="24" t="s">
        <v>186</v>
      </c>
      <c r="R7" s="24" t="s">
        <v>166</v>
      </c>
      <c r="S7" s="18" t="s">
        <v>201</v>
      </c>
      <c r="T7" s="35" t="s">
        <v>202</v>
      </c>
      <c r="U7" s="35" t="s">
        <v>203</v>
      </c>
      <c r="V7" s="30" t="s">
        <v>198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60" t="s">
        <v>13</v>
      </c>
      <c r="B8" s="67" t="s">
        <v>215</v>
      </c>
      <c r="C8" s="67" t="s">
        <v>204</v>
      </c>
      <c r="D8" s="40">
        <v>2011</v>
      </c>
      <c r="E8" s="40" t="s">
        <v>38</v>
      </c>
      <c r="F8" s="68">
        <v>103.6</v>
      </c>
      <c r="G8" s="68">
        <v>104.3</v>
      </c>
      <c r="H8" s="69">
        <v>207.89999999999998</v>
      </c>
      <c r="I8" s="40"/>
      <c r="J8" s="1"/>
      <c r="K8" s="1"/>
      <c r="L8" s="1"/>
      <c r="M8" s="1"/>
      <c r="N8" s="1"/>
      <c r="O8" s="18" t="s">
        <v>180</v>
      </c>
      <c r="P8" s="18" t="s">
        <v>181</v>
      </c>
      <c r="Q8" s="18">
        <v>2010</v>
      </c>
      <c r="R8" s="18" t="s">
        <v>16</v>
      </c>
      <c r="S8" s="31">
        <v>102.8</v>
      </c>
      <c r="T8" s="36">
        <v>102.2</v>
      </c>
      <c r="U8" s="36"/>
      <c r="V8" s="32">
        <v>205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60" t="s">
        <v>17</v>
      </c>
      <c r="B9" s="67" t="s">
        <v>174</v>
      </c>
      <c r="C9" s="67" t="s">
        <v>131</v>
      </c>
      <c r="D9" s="40">
        <v>2012</v>
      </c>
      <c r="E9" s="40" t="s">
        <v>129</v>
      </c>
      <c r="F9" s="68">
        <v>102.6</v>
      </c>
      <c r="G9" s="68">
        <v>103.9</v>
      </c>
      <c r="H9" s="69">
        <v>206.5</v>
      </c>
      <c r="I9" s="40"/>
      <c r="J9" s="1"/>
      <c r="K9" s="1"/>
      <c r="L9" s="1"/>
      <c r="M9" s="1"/>
      <c r="N9" s="1"/>
      <c r="O9" s="18" t="s">
        <v>163</v>
      </c>
      <c r="P9" s="18" t="s">
        <v>164</v>
      </c>
      <c r="Q9" s="18">
        <v>2009</v>
      </c>
      <c r="R9" s="18" t="s">
        <v>138</v>
      </c>
      <c r="S9" s="31">
        <v>96.9</v>
      </c>
      <c r="T9" s="36">
        <v>101.2</v>
      </c>
      <c r="U9" s="36"/>
      <c r="V9" s="32">
        <v>198.10000000000002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61" t="s">
        <v>21</v>
      </c>
      <c r="B10" s="40" t="s">
        <v>49</v>
      </c>
      <c r="C10" s="40" t="s">
        <v>210</v>
      </c>
      <c r="D10" s="40">
        <v>2013</v>
      </c>
      <c r="E10" s="40" t="s">
        <v>12</v>
      </c>
      <c r="F10" s="68">
        <v>102.6</v>
      </c>
      <c r="G10" s="68">
        <v>103.6</v>
      </c>
      <c r="H10" s="69">
        <v>206.2</v>
      </c>
      <c r="I10" s="40"/>
      <c r="J10" s="1"/>
      <c r="K10" s="1"/>
      <c r="L10" s="1"/>
      <c r="M10" s="1"/>
      <c r="N10" s="1"/>
      <c r="O10" s="18" t="s">
        <v>174</v>
      </c>
      <c r="P10" s="18" t="s">
        <v>131</v>
      </c>
      <c r="Q10" s="18">
        <v>2012</v>
      </c>
      <c r="R10" s="18" t="s">
        <v>129</v>
      </c>
      <c r="S10" s="31">
        <v>102.6</v>
      </c>
      <c r="T10" s="36">
        <v>103.9</v>
      </c>
      <c r="U10" s="36"/>
      <c r="V10" s="32">
        <v>206.5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61" t="s">
        <v>24</v>
      </c>
      <c r="B11" s="40" t="s">
        <v>180</v>
      </c>
      <c r="C11" s="40" t="s">
        <v>181</v>
      </c>
      <c r="D11" s="40">
        <v>2010</v>
      </c>
      <c r="E11" s="40" t="s">
        <v>16</v>
      </c>
      <c r="F11" s="68">
        <v>102.8</v>
      </c>
      <c r="G11" s="68">
        <v>102.2</v>
      </c>
      <c r="H11" s="69">
        <v>205</v>
      </c>
      <c r="I11" s="70" t="s">
        <v>55</v>
      </c>
      <c r="J11" s="1"/>
      <c r="K11" s="1"/>
      <c r="L11" s="1"/>
      <c r="M11" s="1"/>
      <c r="N11" s="1"/>
      <c r="O11" s="18" t="s">
        <v>161</v>
      </c>
      <c r="P11" s="18" t="s">
        <v>162</v>
      </c>
      <c r="Q11" s="18">
        <v>2011</v>
      </c>
      <c r="R11" s="18" t="s">
        <v>20</v>
      </c>
      <c r="S11" s="31">
        <v>101.7</v>
      </c>
      <c r="T11" s="36">
        <v>100.8</v>
      </c>
      <c r="U11" s="36"/>
      <c r="V11" s="32">
        <v>202.5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61" t="s">
        <v>28</v>
      </c>
      <c r="B12" s="40" t="s">
        <v>161</v>
      </c>
      <c r="C12" s="40" t="s">
        <v>162</v>
      </c>
      <c r="D12" s="40">
        <v>2011</v>
      </c>
      <c r="E12" s="40" t="s">
        <v>20</v>
      </c>
      <c r="F12" s="68">
        <v>101.7</v>
      </c>
      <c r="G12" s="68">
        <v>100.8</v>
      </c>
      <c r="H12" s="69">
        <v>202.5</v>
      </c>
      <c r="I12" s="40"/>
      <c r="J12" s="1"/>
      <c r="K12" s="1"/>
      <c r="L12" s="1"/>
      <c r="M12" s="1"/>
      <c r="N12" s="1"/>
      <c r="O12" s="18" t="s">
        <v>111</v>
      </c>
      <c r="P12" s="18" t="s">
        <v>112</v>
      </c>
      <c r="Q12" s="18">
        <v>2009</v>
      </c>
      <c r="R12" s="18" t="s">
        <v>16</v>
      </c>
      <c r="S12" s="31">
        <v>105</v>
      </c>
      <c r="T12" s="36">
        <v>105.4</v>
      </c>
      <c r="U12" s="36"/>
      <c r="V12" s="32">
        <v>210.4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61" t="s">
        <v>32</v>
      </c>
      <c r="B13" s="40" t="s">
        <v>214</v>
      </c>
      <c r="C13" s="40" t="s">
        <v>207</v>
      </c>
      <c r="D13" s="40">
        <v>2013</v>
      </c>
      <c r="E13" s="40" t="s">
        <v>38</v>
      </c>
      <c r="F13" s="68">
        <v>101.1</v>
      </c>
      <c r="G13" s="68">
        <v>98.4</v>
      </c>
      <c r="H13" s="69">
        <v>199.5</v>
      </c>
      <c r="I13" s="70" t="s">
        <v>55</v>
      </c>
      <c r="J13" s="1"/>
      <c r="K13" s="1"/>
      <c r="L13" s="1"/>
      <c r="M13" s="1"/>
      <c r="N13" s="1"/>
      <c r="O13" s="18" t="s">
        <v>177</v>
      </c>
      <c r="P13" s="18" t="s">
        <v>178</v>
      </c>
      <c r="Q13" s="18">
        <v>2013</v>
      </c>
      <c r="R13" s="18" t="s">
        <v>46</v>
      </c>
      <c r="S13" s="31">
        <v>98</v>
      </c>
      <c r="T13" s="36">
        <v>99.9</v>
      </c>
      <c r="U13" s="36"/>
      <c r="V13" s="32">
        <v>197.9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61" t="s">
        <v>35</v>
      </c>
      <c r="B14" s="40" t="s">
        <v>163</v>
      </c>
      <c r="C14" s="40" t="s">
        <v>164</v>
      </c>
      <c r="D14" s="40">
        <v>2009</v>
      </c>
      <c r="E14" s="40" t="s">
        <v>138</v>
      </c>
      <c r="F14" s="68">
        <v>96.9</v>
      </c>
      <c r="G14" s="68">
        <v>101.2</v>
      </c>
      <c r="H14" s="69">
        <v>198.10000000000002</v>
      </c>
      <c r="I14" s="40"/>
      <c r="J14" s="1"/>
      <c r="K14" s="1"/>
      <c r="L14" s="1"/>
      <c r="M14" s="1"/>
      <c r="N14" s="1"/>
      <c r="O14" s="18" t="s">
        <v>49</v>
      </c>
      <c r="P14" s="18" t="s">
        <v>210</v>
      </c>
      <c r="Q14" s="18">
        <v>2013</v>
      </c>
      <c r="R14" s="18" t="s">
        <v>12</v>
      </c>
      <c r="S14" s="31">
        <v>102.6</v>
      </c>
      <c r="T14" s="36">
        <v>103.6</v>
      </c>
      <c r="U14" s="36"/>
      <c r="V14" s="32">
        <v>206.2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61" t="s">
        <v>39</v>
      </c>
      <c r="B15" s="40" t="s">
        <v>177</v>
      </c>
      <c r="C15" s="40" t="s">
        <v>178</v>
      </c>
      <c r="D15" s="40">
        <v>2013</v>
      </c>
      <c r="E15" s="40" t="s">
        <v>46</v>
      </c>
      <c r="F15" s="68">
        <v>98</v>
      </c>
      <c r="G15" s="68">
        <v>99.9</v>
      </c>
      <c r="H15" s="69">
        <v>197.9</v>
      </c>
      <c r="I15" s="40"/>
      <c r="J15" s="1"/>
      <c r="K15" s="1"/>
      <c r="L15" s="1"/>
      <c r="M15" s="1"/>
      <c r="N15" s="1"/>
      <c r="O15" s="18" t="s">
        <v>215</v>
      </c>
      <c r="P15" s="18" t="s">
        <v>204</v>
      </c>
      <c r="Q15" s="18">
        <v>2011</v>
      </c>
      <c r="R15" s="18" t="s">
        <v>38</v>
      </c>
      <c r="S15" s="31">
        <v>103.6</v>
      </c>
      <c r="T15" s="36">
        <v>104.3</v>
      </c>
      <c r="U15" s="36"/>
      <c r="V15" s="32">
        <v>207.89999999999998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61"/>
      <c r="B16" s="41"/>
      <c r="C16" s="41"/>
      <c r="D16" s="61"/>
      <c r="E16" s="41"/>
      <c r="F16" s="71"/>
      <c r="G16" s="71"/>
      <c r="H16" s="72"/>
      <c r="I16" s="41"/>
      <c r="J16" s="1"/>
      <c r="K16" s="1"/>
      <c r="L16" s="1"/>
      <c r="M16" s="1"/>
      <c r="N16" s="1"/>
      <c r="O16" s="25" t="s">
        <v>214</v>
      </c>
      <c r="P16" s="25" t="s">
        <v>207</v>
      </c>
      <c r="Q16" s="25">
        <v>2013</v>
      </c>
      <c r="R16" s="25" t="s">
        <v>38</v>
      </c>
      <c r="S16" s="33">
        <v>101.1</v>
      </c>
      <c r="T16" s="37">
        <v>98.4</v>
      </c>
      <c r="U16" s="37"/>
      <c r="V16" s="34">
        <v>199.5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61"/>
      <c r="B17" s="41"/>
      <c r="C17" s="41"/>
      <c r="D17" s="61"/>
      <c r="E17" s="41"/>
      <c r="F17" s="71"/>
      <c r="G17" s="71"/>
      <c r="H17" s="60"/>
      <c r="I17" s="41"/>
      <c r="J17" s="1"/>
      <c r="K17" s="1"/>
      <c r="L17" s="1"/>
      <c r="M17" s="1"/>
      <c r="N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61"/>
      <c r="B18" s="41"/>
      <c r="C18" s="41"/>
      <c r="D18" s="61"/>
      <c r="E18" s="41"/>
      <c r="F18" s="71"/>
      <c r="G18" s="71"/>
      <c r="H18" s="60"/>
      <c r="I18" s="41"/>
      <c r="J18" s="1"/>
      <c r="K18" s="1"/>
      <c r="L18" s="1"/>
      <c r="M18" s="1"/>
      <c r="N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/>
      <c r="B19" s="1"/>
      <c r="C19" s="1"/>
      <c r="D19" s="4"/>
      <c r="E19" s="1"/>
      <c r="F19" s="6"/>
      <c r="G19" s="6"/>
      <c r="H19" s="5"/>
      <c r="I19" s="1"/>
      <c r="J19" s="1"/>
      <c r="K19" s="1"/>
      <c r="L19" s="1"/>
      <c r="M19" s="1"/>
      <c r="N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4"/>
      <c r="B20" s="1"/>
      <c r="C20" s="1"/>
      <c r="D20" s="4"/>
      <c r="E20" s="1"/>
      <c r="F20" s="6"/>
      <c r="G20" s="6"/>
      <c r="H20" s="5"/>
      <c r="I20" s="1"/>
      <c r="J20" s="1"/>
      <c r="K20" s="1"/>
      <c r="L20" s="1"/>
      <c r="M20" s="1"/>
      <c r="N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/>
      <c r="B21" s="1"/>
      <c r="C21" s="1"/>
      <c r="D21" s="4"/>
      <c r="E21" s="1"/>
      <c r="F21" s="6"/>
      <c r="G21" s="6"/>
      <c r="H21" s="5"/>
      <c r="I21" s="1"/>
      <c r="J21" s="1"/>
      <c r="K21" s="1"/>
      <c r="L21" s="1"/>
      <c r="M21" s="1"/>
      <c r="N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/>
      <c r="B22" s="1"/>
      <c r="C22" s="1"/>
      <c r="D22" s="4"/>
      <c r="E22" s="1"/>
      <c r="F22" s="6"/>
      <c r="G22" s="6"/>
      <c r="H22" s="5"/>
      <c r="I22" s="1"/>
      <c r="J22" s="1"/>
      <c r="K22" s="1"/>
      <c r="L22" s="1"/>
      <c r="M22" s="1"/>
      <c r="N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/>
      <c r="B23" s="1"/>
      <c r="C23" s="1"/>
      <c r="D23" s="4"/>
      <c r="E23" s="1"/>
      <c r="F23" s="6"/>
      <c r="G23" s="6"/>
      <c r="H23" s="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/>
      <c r="B24" s="1"/>
      <c r="C24" s="1"/>
      <c r="D24" s="4"/>
      <c r="E24" s="1"/>
      <c r="F24" s="6"/>
      <c r="G24" s="6"/>
      <c r="H24" s="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autoFilter ref="B6:H15">
    <sortState ref="B7:H24">
      <sortCondition descending="1" ref="H6:H15"/>
    </sortState>
  </autoFilter>
  <mergeCells count="1">
    <mergeCell ref="A1:I1"/>
  </mergeCells>
  <pageMargins left="0.75" right="0.75" top="1" bottom="1" header="0.5" footer="0.5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1"/>
  <sheetViews>
    <sheetView topLeftCell="A11" zoomScale="140" zoomScaleNormal="140" workbookViewId="0">
      <selection activeCell="W11" sqref="W1:W65536"/>
    </sheetView>
  </sheetViews>
  <sheetFormatPr defaultRowHeight="12.75" outlineLevelCol="1" x14ac:dyDescent="0.2"/>
  <cols>
    <col min="1" max="1" width="3" bestFit="1" customWidth="1"/>
    <col min="2" max="2" width="11" bestFit="1" customWidth="1"/>
    <col min="3" max="3" width="9.125" bestFit="1" customWidth="1"/>
    <col min="4" max="4" width="3.75" bestFit="1" customWidth="1"/>
    <col min="5" max="5" width="13.625" bestFit="1" customWidth="1"/>
    <col min="6" max="6" width="13.375" bestFit="1" customWidth="1"/>
    <col min="7" max="7" width="12.875" bestFit="1" customWidth="1"/>
    <col min="8" max="8" width="5.625" customWidth="1"/>
    <col min="9" max="9" width="3.5" bestFit="1" customWidth="1"/>
    <col min="10" max="10" width="4.875" customWidth="1"/>
    <col min="11" max="16" width="9" hidden="1" customWidth="1" outlineLevel="1"/>
    <col min="17" max="17" width="1.875" customWidth="1" collapsed="1"/>
    <col min="21" max="21" width="9" style="38"/>
    <col min="22" max="22" width="2.75" customWidth="1"/>
    <col min="23" max="23" width="0" hidden="1" customWidth="1"/>
  </cols>
  <sheetData>
    <row r="1" spans="1:23" x14ac:dyDescent="0.2">
      <c r="B1" t="s">
        <v>165</v>
      </c>
      <c r="C1" t="s">
        <v>166</v>
      </c>
      <c r="D1" t="s">
        <v>167</v>
      </c>
      <c r="E1" t="s">
        <v>4</v>
      </c>
      <c r="F1" t="s">
        <v>168</v>
      </c>
      <c r="G1" t="s">
        <v>169</v>
      </c>
      <c r="H1" s="15" t="s">
        <v>186</v>
      </c>
      <c r="I1" t="s">
        <v>102</v>
      </c>
      <c r="J1" t="s">
        <v>103</v>
      </c>
      <c r="K1" s="15" t="s">
        <v>185</v>
      </c>
      <c r="L1" t="s">
        <v>156</v>
      </c>
      <c r="M1" s="15" t="s">
        <v>185</v>
      </c>
      <c r="N1" s="15" t="s">
        <v>185</v>
      </c>
      <c r="O1" t="s">
        <v>172</v>
      </c>
      <c r="P1" s="15" t="s">
        <v>185</v>
      </c>
      <c r="Q1" s="15" t="s">
        <v>185</v>
      </c>
      <c r="R1">
        <v>1</v>
      </c>
      <c r="S1">
        <v>2</v>
      </c>
      <c r="T1">
        <v>3</v>
      </c>
      <c r="U1" s="38" t="s">
        <v>184</v>
      </c>
    </row>
    <row r="2" spans="1:23" ht="15.75" x14ac:dyDescent="0.25">
      <c r="A2">
        <v>1</v>
      </c>
      <c r="B2" t="s">
        <v>98</v>
      </c>
      <c r="C2" s="10" t="s">
        <v>27</v>
      </c>
      <c r="D2" t="s">
        <v>99</v>
      </c>
      <c r="E2" t="s">
        <v>100</v>
      </c>
      <c r="F2" t="s">
        <v>101</v>
      </c>
      <c r="G2" s="9">
        <v>39667</v>
      </c>
      <c r="H2" s="16">
        <f>YEAR(G2)</f>
        <v>2008</v>
      </c>
      <c r="I2" s="10" t="s">
        <v>113</v>
      </c>
      <c r="J2">
        <v>3</v>
      </c>
      <c r="L2" t="s">
        <v>157</v>
      </c>
      <c r="N2" s="14" t="str">
        <f t="shared" ref="N2:N45" si="0">C2&amp;D2&amp;E2&amp;F2&amp;B2</f>
        <v>PõlvaTReti-KarlotaRebane30l lamades</v>
      </c>
      <c r="O2" t="s">
        <v>173</v>
      </c>
      <c r="R2" s="17">
        <v>93.8</v>
      </c>
      <c r="S2" s="17">
        <v>92.5</v>
      </c>
      <c r="T2" s="17">
        <v>92.7</v>
      </c>
      <c r="U2" s="38">
        <f>SUM(R2:T2)</f>
        <v>279</v>
      </c>
      <c r="W2" t="str">
        <f>UPPER(F2)</f>
        <v>REBANE</v>
      </c>
    </row>
    <row r="3" spans="1:23" ht="15.75" x14ac:dyDescent="0.25">
      <c r="A3">
        <v>2</v>
      </c>
      <c r="B3" t="s">
        <v>98</v>
      </c>
      <c r="C3" s="10" t="s">
        <v>27</v>
      </c>
      <c r="D3" t="s">
        <v>104</v>
      </c>
      <c r="E3" t="s">
        <v>105</v>
      </c>
      <c r="F3" t="s">
        <v>106</v>
      </c>
      <c r="G3" s="9">
        <v>38308</v>
      </c>
      <c r="H3" s="16">
        <f t="shared" ref="H3:H22" si="1">YEAR(G3)</f>
        <v>2004</v>
      </c>
      <c r="I3" s="10" t="s">
        <v>113</v>
      </c>
      <c r="J3">
        <v>3</v>
      </c>
      <c r="L3" t="s">
        <v>157</v>
      </c>
      <c r="N3" s="14" t="str">
        <f t="shared" si="0"/>
        <v>PõlvaPKarl-KristjanIlus30l lamades</v>
      </c>
      <c r="R3" s="17">
        <v>81.5</v>
      </c>
      <c r="S3" s="17">
        <v>91.8</v>
      </c>
      <c r="T3" s="17">
        <v>91.9</v>
      </c>
      <c r="U3" s="38">
        <f>SUM(R3:T3)</f>
        <v>265.20000000000005</v>
      </c>
      <c r="W3" t="str">
        <f t="shared" ref="W3:W45" si="2">UPPER(F3)</f>
        <v>ILUS</v>
      </c>
    </row>
    <row r="4" spans="1:23" ht="15.75" x14ac:dyDescent="0.25">
      <c r="A4">
        <v>3</v>
      </c>
      <c r="B4" t="s">
        <v>98</v>
      </c>
      <c r="C4" s="10" t="s">
        <v>27</v>
      </c>
      <c r="D4" t="s">
        <v>104</v>
      </c>
      <c r="E4" t="s">
        <v>107</v>
      </c>
      <c r="F4" t="s">
        <v>108</v>
      </c>
      <c r="G4" s="9">
        <v>39057</v>
      </c>
      <c r="H4" s="16">
        <f t="shared" si="1"/>
        <v>2006</v>
      </c>
      <c r="I4" t="s">
        <v>9</v>
      </c>
      <c r="J4">
        <v>3</v>
      </c>
      <c r="L4" t="s">
        <v>157</v>
      </c>
      <c r="N4" s="14" t="str">
        <f t="shared" si="0"/>
        <v>PõlvaPKaurKala30l lamades</v>
      </c>
      <c r="R4" s="17">
        <v>96.3</v>
      </c>
      <c r="S4" s="17">
        <v>89.8</v>
      </c>
      <c r="T4" s="17">
        <v>93.1</v>
      </c>
      <c r="U4" s="38">
        <f>SUM(R4:T4)</f>
        <v>279.2</v>
      </c>
      <c r="W4" t="str">
        <f t="shared" si="2"/>
        <v>KALA</v>
      </c>
    </row>
    <row r="5" spans="1:23" ht="15.75" x14ac:dyDescent="0.25">
      <c r="A5">
        <v>4</v>
      </c>
      <c r="B5" t="s">
        <v>98</v>
      </c>
      <c r="C5" s="10" t="s">
        <v>16</v>
      </c>
      <c r="D5" t="s">
        <v>99</v>
      </c>
      <c r="E5" t="s">
        <v>48</v>
      </c>
      <c r="F5" t="s">
        <v>109</v>
      </c>
      <c r="G5" s="9">
        <v>39331</v>
      </c>
      <c r="H5" s="16">
        <f t="shared" si="1"/>
        <v>2007</v>
      </c>
      <c r="I5" s="10" t="s">
        <v>113</v>
      </c>
      <c r="J5">
        <v>1</v>
      </c>
      <c r="L5" s="15" t="s">
        <v>157</v>
      </c>
      <c r="N5" s="14" t="str">
        <f t="shared" si="0"/>
        <v>AlutaguseTAleksandraBojartsuk30l lamades</v>
      </c>
      <c r="R5" s="17">
        <v>100.5</v>
      </c>
      <c r="S5" s="17">
        <v>101.5</v>
      </c>
      <c r="T5" s="17">
        <v>102.3</v>
      </c>
      <c r="U5" s="38">
        <f>SUM(R5:T5)</f>
        <v>304.3</v>
      </c>
      <c r="W5" t="str">
        <f t="shared" si="2"/>
        <v>BOJARTSUK</v>
      </c>
    </row>
    <row r="6" spans="1:23" ht="15.75" x14ac:dyDescent="0.25">
      <c r="A6">
        <v>5</v>
      </c>
      <c r="B6" t="s">
        <v>98</v>
      </c>
      <c r="C6" s="10" t="s">
        <v>16</v>
      </c>
      <c r="D6" t="s">
        <v>104</v>
      </c>
      <c r="E6" t="s">
        <v>22</v>
      </c>
      <c r="F6" t="s">
        <v>110</v>
      </c>
      <c r="G6" s="9">
        <v>38436</v>
      </c>
      <c r="H6" s="16">
        <f t="shared" si="1"/>
        <v>2005</v>
      </c>
      <c r="I6" s="10" t="s">
        <v>113</v>
      </c>
      <c r="J6">
        <v>1</v>
      </c>
      <c r="L6" s="15" t="s">
        <v>157</v>
      </c>
      <c r="N6" s="14" t="str">
        <f t="shared" si="0"/>
        <v>AlutagusePJegorJakovlev30l lamades</v>
      </c>
      <c r="R6" s="17">
        <v>98.1</v>
      </c>
      <c r="S6" s="17">
        <v>99.1</v>
      </c>
      <c r="T6" s="17">
        <v>100.7</v>
      </c>
      <c r="U6" s="38">
        <f>SUM(R6:T6)</f>
        <v>297.89999999999998</v>
      </c>
      <c r="W6" t="str">
        <f t="shared" si="2"/>
        <v>JAKOVLEV</v>
      </c>
    </row>
    <row r="7" spans="1:23" ht="15.75" x14ac:dyDescent="0.25">
      <c r="A7">
        <v>6</v>
      </c>
      <c r="B7" t="s">
        <v>98</v>
      </c>
      <c r="C7" s="10" t="s">
        <v>16</v>
      </c>
      <c r="D7" t="s">
        <v>99</v>
      </c>
      <c r="E7" t="s">
        <v>111</v>
      </c>
      <c r="F7" t="s">
        <v>112</v>
      </c>
      <c r="G7" s="9">
        <v>39958</v>
      </c>
      <c r="H7" s="16">
        <f t="shared" si="1"/>
        <v>2009</v>
      </c>
      <c r="I7" t="s">
        <v>9</v>
      </c>
      <c r="J7">
        <v>2</v>
      </c>
      <c r="N7" s="14" t="str">
        <f t="shared" si="0"/>
        <v>AlutaguseTValeriaSafronova30l lamades</v>
      </c>
      <c r="R7" s="17">
        <v>99</v>
      </c>
      <c r="S7" s="17">
        <v>101.3</v>
      </c>
      <c r="T7" s="17">
        <v>101.7</v>
      </c>
      <c r="U7" s="38">
        <f t="shared" ref="U7:U27" si="3">SUM(R7:T7)</f>
        <v>302</v>
      </c>
      <c r="W7" t="str">
        <f t="shared" si="2"/>
        <v>SAFRONOVA</v>
      </c>
    </row>
    <row r="8" spans="1:23" ht="15.75" x14ac:dyDescent="0.25">
      <c r="A8">
        <v>7</v>
      </c>
      <c r="B8" t="s">
        <v>98</v>
      </c>
      <c r="C8" s="10" t="s">
        <v>16</v>
      </c>
      <c r="D8" t="s">
        <v>99</v>
      </c>
      <c r="E8" t="s">
        <v>114</v>
      </c>
      <c r="F8" t="s">
        <v>115</v>
      </c>
      <c r="G8" s="9">
        <v>39000</v>
      </c>
      <c r="H8" s="16">
        <f t="shared" si="1"/>
        <v>2006</v>
      </c>
      <c r="I8" t="s">
        <v>9</v>
      </c>
      <c r="J8">
        <v>2</v>
      </c>
      <c r="L8" t="s">
        <v>157</v>
      </c>
      <c r="N8" s="14" t="str">
        <f t="shared" si="0"/>
        <v>AlutaguseTJekaterinaIssatsenkova30l lamades</v>
      </c>
      <c r="R8" s="17">
        <v>98.9</v>
      </c>
      <c r="S8" s="17">
        <v>100.1</v>
      </c>
      <c r="T8" s="17">
        <v>102.3</v>
      </c>
      <c r="U8" s="38">
        <f t="shared" si="3"/>
        <v>301.3</v>
      </c>
      <c r="W8" t="str">
        <f t="shared" si="2"/>
        <v>ISSATSENKOVA</v>
      </c>
    </row>
    <row r="9" spans="1:23" ht="15.75" x14ac:dyDescent="0.25">
      <c r="A9">
        <v>8</v>
      </c>
      <c r="B9" t="s">
        <v>98</v>
      </c>
      <c r="C9" s="10" t="s">
        <v>16</v>
      </c>
      <c r="D9" t="s">
        <v>99</v>
      </c>
      <c r="E9" t="s">
        <v>116</v>
      </c>
      <c r="F9" s="15" t="s">
        <v>117</v>
      </c>
      <c r="G9" s="9">
        <v>39115</v>
      </c>
      <c r="H9" s="16">
        <f t="shared" si="1"/>
        <v>2007</v>
      </c>
      <c r="I9" t="s">
        <v>9</v>
      </c>
      <c r="J9">
        <v>2</v>
      </c>
      <c r="L9" t="s">
        <v>157</v>
      </c>
      <c r="N9" s="14" t="str">
        <f t="shared" si="0"/>
        <v>AlutaguseTKertuPustsenko30l lamades</v>
      </c>
      <c r="R9" s="17">
        <v>96.4</v>
      </c>
      <c r="S9" s="17">
        <v>91.8</v>
      </c>
      <c r="T9" s="17">
        <v>96.2</v>
      </c>
      <c r="U9" s="38">
        <f t="shared" si="3"/>
        <v>284.39999999999998</v>
      </c>
      <c r="W9" t="str">
        <f t="shared" si="2"/>
        <v>PUSTSENKO</v>
      </c>
    </row>
    <row r="10" spans="1:23" ht="15.75" x14ac:dyDescent="0.25">
      <c r="A10">
        <v>9</v>
      </c>
      <c r="B10" t="s">
        <v>98</v>
      </c>
      <c r="C10" s="10" t="s">
        <v>16</v>
      </c>
      <c r="D10" s="15" t="s">
        <v>104</v>
      </c>
      <c r="E10" t="s">
        <v>118</v>
      </c>
      <c r="F10" t="s">
        <v>119</v>
      </c>
      <c r="G10" s="9">
        <v>38778</v>
      </c>
      <c r="H10" s="16">
        <f t="shared" si="1"/>
        <v>2006</v>
      </c>
      <c r="I10" t="s">
        <v>9</v>
      </c>
      <c r="J10">
        <v>3</v>
      </c>
      <c r="L10" t="s">
        <v>157</v>
      </c>
      <c r="N10" s="14" t="str">
        <f t="shared" si="0"/>
        <v>AlutagusePAndriMänne30l lamades</v>
      </c>
      <c r="R10" s="17">
        <v>96.6</v>
      </c>
      <c r="S10" s="17">
        <v>93</v>
      </c>
      <c r="T10" s="17">
        <v>95.9</v>
      </c>
      <c r="U10" s="38">
        <f t="shared" si="3"/>
        <v>285.5</v>
      </c>
      <c r="W10" t="str">
        <f t="shared" si="2"/>
        <v>MÄNNE</v>
      </c>
    </row>
    <row r="11" spans="1:23" ht="15.75" x14ac:dyDescent="0.25">
      <c r="A11">
        <v>10</v>
      </c>
      <c r="B11" t="s">
        <v>98</v>
      </c>
      <c r="C11" t="s">
        <v>120</v>
      </c>
      <c r="D11" t="s">
        <v>99</v>
      </c>
      <c r="E11" t="s">
        <v>121</v>
      </c>
      <c r="F11" t="s">
        <v>122</v>
      </c>
      <c r="G11" s="9">
        <v>38337</v>
      </c>
      <c r="H11" s="16">
        <f t="shared" si="1"/>
        <v>2004</v>
      </c>
      <c r="I11" s="10" t="s">
        <v>113</v>
      </c>
      <c r="J11">
        <v>2</v>
      </c>
      <c r="N11" s="14" t="str">
        <f t="shared" si="0"/>
        <v>JõgevaTMarii MariaAlund30l lamades</v>
      </c>
      <c r="R11" s="17">
        <v>88.3</v>
      </c>
      <c r="S11" s="17">
        <v>76.3</v>
      </c>
      <c r="T11" s="17">
        <v>85</v>
      </c>
      <c r="U11" s="38">
        <f t="shared" si="3"/>
        <v>249.6</v>
      </c>
      <c r="W11" t="str">
        <f t="shared" si="2"/>
        <v>ALUND</v>
      </c>
    </row>
    <row r="12" spans="1:23" ht="15.75" x14ac:dyDescent="0.25">
      <c r="A12">
        <v>11</v>
      </c>
      <c r="B12" t="s">
        <v>98</v>
      </c>
      <c r="C12" t="s">
        <v>120</v>
      </c>
      <c r="D12" t="s">
        <v>104</v>
      </c>
      <c r="E12" t="s">
        <v>124</v>
      </c>
      <c r="F12" t="s">
        <v>123</v>
      </c>
      <c r="G12" s="9">
        <v>38338</v>
      </c>
      <c r="H12" s="16">
        <f t="shared" si="1"/>
        <v>2004</v>
      </c>
      <c r="I12" s="10" t="s">
        <v>113</v>
      </c>
      <c r="J12">
        <v>2</v>
      </c>
      <c r="N12" s="14" t="str">
        <f t="shared" si="0"/>
        <v>JõgevaPRainisAasmaa30l lamades</v>
      </c>
      <c r="R12" s="17">
        <v>82.2</v>
      </c>
      <c r="S12" s="17">
        <v>70.400000000000006</v>
      </c>
      <c r="T12" s="17">
        <v>81.400000000000006</v>
      </c>
      <c r="U12" s="38">
        <f t="shared" si="3"/>
        <v>234.00000000000003</v>
      </c>
      <c r="W12" t="str">
        <f t="shared" si="2"/>
        <v>AASMAA</v>
      </c>
    </row>
    <row r="13" spans="1:23" ht="15.75" x14ac:dyDescent="0.25">
      <c r="A13">
        <v>12</v>
      </c>
      <c r="B13" t="s">
        <v>98</v>
      </c>
      <c r="C13" t="s">
        <v>120</v>
      </c>
      <c r="D13" t="s">
        <v>99</v>
      </c>
      <c r="E13" t="s">
        <v>125</v>
      </c>
      <c r="F13" t="s">
        <v>126</v>
      </c>
      <c r="G13" s="9">
        <v>40160</v>
      </c>
      <c r="H13" s="16">
        <f t="shared" si="1"/>
        <v>2009</v>
      </c>
      <c r="I13" t="s">
        <v>9</v>
      </c>
      <c r="J13">
        <v>3</v>
      </c>
      <c r="N13" s="14" t="str">
        <f t="shared" si="0"/>
        <v>JõgevaTMarthaPeterson30l lamades</v>
      </c>
      <c r="R13" s="17">
        <v>80.2</v>
      </c>
      <c r="S13" s="17">
        <v>61.4</v>
      </c>
      <c r="T13" s="17">
        <v>75.900000000000006</v>
      </c>
      <c r="U13" s="38">
        <f t="shared" si="3"/>
        <v>217.5</v>
      </c>
      <c r="W13" t="str">
        <f t="shared" si="2"/>
        <v>PETERSON</v>
      </c>
    </row>
    <row r="14" spans="1:23" ht="15.75" x14ac:dyDescent="0.25">
      <c r="A14">
        <v>13</v>
      </c>
      <c r="B14" t="s">
        <v>98</v>
      </c>
      <c r="C14" t="s">
        <v>120</v>
      </c>
      <c r="D14" t="s">
        <v>99</v>
      </c>
      <c r="E14" t="s">
        <v>127</v>
      </c>
      <c r="F14" t="s">
        <v>128</v>
      </c>
      <c r="G14" s="9">
        <v>38902</v>
      </c>
      <c r="H14" s="16">
        <f t="shared" si="1"/>
        <v>2006</v>
      </c>
      <c r="I14" t="s">
        <v>9</v>
      </c>
      <c r="J14">
        <v>3</v>
      </c>
      <c r="N14" s="14" t="str">
        <f t="shared" si="0"/>
        <v>JõgevaTMaribelSoonsein30l lamades</v>
      </c>
      <c r="R14" s="17">
        <v>80</v>
      </c>
      <c r="S14" s="17">
        <v>80.099999999999994</v>
      </c>
      <c r="T14" s="17">
        <v>68.8</v>
      </c>
      <c r="U14" s="38">
        <f t="shared" si="3"/>
        <v>228.89999999999998</v>
      </c>
      <c r="W14" t="str">
        <f t="shared" si="2"/>
        <v>SOONSEIN</v>
      </c>
    </row>
    <row r="15" spans="1:23" ht="15.75" x14ac:dyDescent="0.25">
      <c r="A15">
        <v>14</v>
      </c>
      <c r="B15" t="s">
        <v>98</v>
      </c>
      <c r="C15" t="s">
        <v>129</v>
      </c>
      <c r="D15" t="s">
        <v>99</v>
      </c>
      <c r="E15" t="s">
        <v>130</v>
      </c>
      <c r="F15" t="s">
        <v>131</v>
      </c>
      <c r="G15" s="9">
        <v>39406</v>
      </c>
      <c r="H15" s="16">
        <f t="shared" si="1"/>
        <v>2007</v>
      </c>
      <c r="I15" s="10" t="s">
        <v>113</v>
      </c>
      <c r="J15">
        <v>2</v>
      </c>
      <c r="N15" s="14" t="str">
        <f t="shared" si="0"/>
        <v>TartuTLisellVäljak30l lamades</v>
      </c>
      <c r="R15" s="17">
        <v>100.1</v>
      </c>
      <c r="S15" s="17">
        <v>98.5</v>
      </c>
      <c r="T15" s="17">
        <v>100.7</v>
      </c>
      <c r="U15" s="38">
        <f t="shared" si="3"/>
        <v>299.3</v>
      </c>
      <c r="W15" t="str">
        <f t="shared" si="2"/>
        <v>VÄLJAK</v>
      </c>
    </row>
    <row r="16" spans="1:23" ht="15.75" x14ac:dyDescent="0.25">
      <c r="A16">
        <v>15</v>
      </c>
      <c r="B16" t="s">
        <v>98</v>
      </c>
      <c r="C16" t="s">
        <v>129</v>
      </c>
      <c r="D16" t="s">
        <v>104</v>
      </c>
      <c r="E16" t="s">
        <v>132</v>
      </c>
      <c r="F16" t="s">
        <v>133</v>
      </c>
      <c r="G16" s="9">
        <v>39525</v>
      </c>
      <c r="H16" s="16">
        <f t="shared" si="1"/>
        <v>2008</v>
      </c>
      <c r="I16" s="10" t="s">
        <v>113</v>
      </c>
      <c r="J16">
        <v>2</v>
      </c>
      <c r="N16" s="14" t="str">
        <f t="shared" si="0"/>
        <v>TartuPJoonasAdari30l lamades</v>
      </c>
      <c r="R16" s="17">
        <v>79.7</v>
      </c>
      <c r="S16" s="17">
        <v>82.5</v>
      </c>
      <c r="T16" s="17">
        <v>74.8</v>
      </c>
      <c r="U16" s="38">
        <f t="shared" si="3"/>
        <v>237</v>
      </c>
      <c r="W16" t="str">
        <f t="shared" si="2"/>
        <v>ADARI</v>
      </c>
    </row>
    <row r="17" spans="1:23" ht="15.75" x14ac:dyDescent="0.25">
      <c r="A17">
        <v>16</v>
      </c>
      <c r="B17" t="s">
        <v>98</v>
      </c>
      <c r="C17" s="10" t="s">
        <v>20</v>
      </c>
      <c r="D17" t="s">
        <v>99</v>
      </c>
      <c r="E17" t="s">
        <v>134</v>
      </c>
      <c r="F17" t="s">
        <v>135</v>
      </c>
      <c r="G17" s="12">
        <v>39046</v>
      </c>
      <c r="H17" s="16">
        <f t="shared" si="1"/>
        <v>2006</v>
      </c>
      <c r="I17" s="10" t="s">
        <v>113</v>
      </c>
      <c r="J17">
        <v>1</v>
      </c>
      <c r="L17" t="s">
        <v>157</v>
      </c>
      <c r="N17" s="14" t="str">
        <f t="shared" si="0"/>
        <v>RaplaTKatri MirtelTutt30l lamades</v>
      </c>
      <c r="R17" s="17">
        <v>101.5</v>
      </c>
      <c r="S17" s="17">
        <v>94.7</v>
      </c>
      <c r="T17" s="17">
        <v>100</v>
      </c>
      <c r="U17" s="38">
        <f t="shared" si="3"/>
        <v>296.2</v>
      </c>
      <c r="W17" t="str">
        <f t="shared" si="2"/>
        <v>TUTT</v>
      </c>
    </row>
    <row r="18" spans="1:23" ht="15.75" x14ac:dyDescent="0.25">
      <c r="A18">
        <v>17</v>
      </c>
      <c r="B18" t="s">
        <v>98</v>
      </c>
      <c r="C18" s="10" t="s">
        <v>20</v>
      </c>
      <c r="D18" t="s">
        <v>104</v>
      </c>
      <c r="E18" t="s">
        <v>136</v>
      </c>
      <c r="F18" t="s">
        <v>137</v>
      </c>
      <c r="G18" s="9">
        <v>38313</v>
      </c>
      <c r="H18" s="16">
        <f t="shared" si="1"/>
        <v>2004</v>
      </c>
      <c r="I18" s="10" t="s">
        <v>113</v>
      </c>
      <c r="J18">
        <v>1</v>
      </c>
      <c r="L18" t="s">
        <v>157</v>
      </c>
      <c r="N18" s="14" t="str">
        <f t="shared" si="0"/>
        <v>RaplaPKarsparViiron30l lamades</v>
      </c>
      <c r="R18" s="17">
        <v>100.6</v>
      </c>
      <c r="S18" s="17">
        <v>102.2</v>
      </c>
      <c r="T18" s="17">
        <v>103.7</v>
      </c>
      <c r="U18" s="38">
        <f t="shared" si="3"/>
        <v>306.5</v>
      </c>
      <c r="W18" t="str">
        <f t="shared" si="2"/>
        <v>VIIRON</v>
      </c>
    </row>
    <row r="19" spans="1:23" ht="15.75" x14ac:dyDescent="0.25">
      <c r="A19">
        <v>18</v>
      </c>
      <c r="B19" t="s">
        <v>98</v>
      </c>
      <c r="C19" t="s">
        <v>138</v>
      </c>
      <c r="D19" t="s">
        <v>104</v>
      </c>
      <c r="E19" t="s">
        <v>139</v>
      </c>
      <c r="F19" t="s">
        <v>140</v>
      </c>
      <c r="G19" s="9">
        <v>38784</v>
      </c>
      <c r="H19" s="16">
        <f t="shared" si="1"/>
        <v>2006</v>
      </c>
      <c r="I19" s="10" t="s">
        <v>113</v>
      </c>
      <c r="J19">
        <v>1</v>
      </c>
      <c r="N19" s="14" t="str">
        <f t="shared" si="0"/>
        <v>ViruPArgoLarionov30l lamades</v>
      </c>
      <c r="R19" s="17">
        <v>92.8</v>
      </c>
      <c r="S19" s="17">
        <v>94.2</v>
      </c>
      <c r="T19" s="17">
        <v>96.2</v>
      </c>
      <c r="U19" s="38">
        <f t="shared" si="3"/>
        <v>283.2</v>
      </c>
      <c r="W19" t="str">
        <f t="shared" si="2"/>
        <v>LARIONOV</v>
      </c>
    </row>
    <row r="20" spans="1:23" ht="15.75" x14ac:dyDescent="0.25">
      <c r="A20">
        <v>19</v>
      </c>
      <c r="B20" t="s">
        <v>98</v>
      </c>
      <c r="C20" t="s">
        <v>138</v>
      </c>
      <c r="D20" t="s">
        <v>99</v>
      </c>
      <c r="E20" t="s">
        <v>141</v>
      </c>
      <c r="F20" t="s">
        <v>132</v>
      </c>
      <c r="G20" s="9">
        <v>39236</v>
      </c>
      <c r="H20" s="16">
        <f t="shared" si="1"/>
        <v>2007</v>
      </c>
      <c r="I20" s="10" t="s">
        <v>113</v>
      </c>
      <c r="J20">
        <v>2</v>
      </c>
      <c r="N20" s="14" t="str">
        <f t="shared" si="0"/>
        <v>ViruTEliiseJoonas30l lamades</v>
      </c>
      <c r="R20" s="17">
        <v>95.3</v>
      </c>
      <c r="S20" s="17">
        <v>92.9</v>
      </c>
      <c r="T20" s="17">
        <v>94.4</v>
      </c>
      <c r="U20" s="38">
        <f t="shared" si="3"/>
        <v>282.60000000000002</v>
      </c>
      <c r="W20" t="str">
        <f t="shared" si="2"/>
        <v>JOONAS</v>
      </c>
    </row>
    <row r="21" spans="1:23" ht="15.75" x14ac:dyDescent="0.25">
      <c r="A21">
        <v>20</v>
      </c>
      <c r="B21" t="s">
        <v>98</v>
      </c>
      <c r="C21" s="10" t="s">
        <v>46</v>
      </c>
      <c r="D21" t="s">
        <v>99</v>
      </c>
      <c r="E21" t="s">
        <v>142</v>
      </c>
      <c r="F21" t="s">
        <v>143</v>
      </c>
      <c r="G21" s="9">
        <v>39591</v>
      </c>
      <c r="H21" s="16">
        <f t="shared" si="1"/>
        <v>2008</v>
      </c>
      <c r="I21" s="10" t="s">
        <v>113</v>
      </c>
      <c r="J21">
        <v>2</v>
      </c>
      <c r="L21" t="s">
        <v>157</v>
      </c>
      <c r="N21" s="14" t="str">
        <f t="shared" si="0"/>
        <v>VõruTKädiSulbi30l lamades</v>
      </c>
      <c r="R21" s="17">
        <v>78</v>
      </c>
      <c r="S21" s="17">
        <v>70.7</v>
      </c>
      <c r="T21" s="17">
        <v>74.8</v>
      </c>
      <c r="U21" s="38">
        <f t="shared" si="3"/>
        <v>223.5</v>
      </c>
      <c r="W21" t="str">
        <f t="shared" si="2"/>
        <v>SULBI</v>
      </c>
    </row>
    <row r="22" spans="1:23" ht="15.75" x14ac:dyDescent="0.25">
      <c r="A22">
        <v>21</v>
      </c>
      <c r="B22" t="s">
        <v>98</v>
      </c>
      <c r="C22" s="10" t="s">
        <v>46</v>
      </c>
      <c r="D22" t="s">
        <v>104</v>
      </c>
      <c r="E22" t="s">
        <v>144</v>
      </c>
      <c r="F22" t="s">
        <v>145</v>
      </c>
      <c r="G22" s="9">
        <v>39492</v>
      </c>
      <c r="H22" s="16">
        <f t="shared" si="1"/>
        <v>2008</v>
      </c>
      <c r="I22" s="10" t="s">
        <v>113</v>
      </c>
      <c r="J22">
        <v>2</v>
      </c>
      <c r="L22" t="s">
        <v>157</v>
      </c>
      <c r="N22" s="14" t="str">
        <f t="shared" si="0"/>
        <v>VõruPKevin Andreas Grossberg30l lamades</v>
      </c>
      <c r="R22" s="17">
        <v>83.4</v>
      </c>
      <c r="S22" s="17">
        <v>83.7</v>
      </c>
      <c r="T22" s="17">
        <v>88.4</v>
      </c>
      <c r="U22" s="38">
        <f t="shared" si="3"/>
        <v>255.50000000000003</v>
      </c>
      <c r="W22" t="str">
        <f t="shared" si="2"/>
        <v>GROSSBERG</v>
      </c>
    </row>
    <row r="23" spans="1:23" ht="15.75" x14ac:dyDescent="0.25">
      <c r="A23">
        <v>22</v>
      </c>
      <c r="B23" t="s">
        <v>98</v>
      </c>
      <c r="C23" t="s">
        <v>12</v>
      </c>
      <c r="D23" t="s">
        <v>104</v>
      </c>
      <c r="E23" t="s">
        <v>146</v>
      </c>
      <c r="F23" t="s">
        <v>147</v>
      </c>
      <c r="G23" s="11" t="s">
        <v>148</v>
      </c>
      <c r="H23" s="16">
        <v>2009</v>
      </c>
      <c r="I23" s="15" t="s">
        <v>113</v>
      </c>
      <c r="J23">
        <v>2</v>
      </c>
      <c r="N23" s="14" t="str">
        <f t="shared" si="0"/>
        <v>TallinnPUrmasSiir30l lamades</v>
      </c>
      <c r="R23" s="17">
        <v>83.1</v>
      </c>
      <c r="S23" s="17">
        <v>74</v>
      </c>
      <c r="T23" s="17">
        <v>76.900000000000006</v>
      </c>
      <c r="U23" s="38">
        <f t="shared" si="3"/>
        <v>234</v>
      </c>
      <c r="W23" t="str">
        <f t="shared" si="2"/>
        <v>SIIR</v>
      </c>
    </row>
    <row r="24" spans="1:23" ht="15.75" x14ac:dyDescent="0.25">
      <c r="A24">
        <v>23</v>
      </c>
      <c r="B24" t="s">
        <v>98</v>
      </c>
      <c r="C24" t="s">
        <v>12</v>
      </c>
      <c r="D24" t="s">
        <v>99</v>
      </c>
      <c r="E24" t="s">
        <v>70</v>
      </c>
      <c r="F24" t="s">
        <v>150</v>
      </c>
      <c r="G24" s="11" t="s">
        <v>149</v>
      </c>
      <c r="H24" s="16">
        <v>2006</v>
      </c>
      <c r="I24" s="15" t="s">
        <v>113</v>
      </c>
      <c r="J24">
        <v>2</v>
      </c>
      <c r="N24" s="14" t="str">
        <f t="shared" si="0"/>
        <v>TallinnTKristiinaSammal30l lamades</v>
      </c>
      <c r="R24" s="17">
        <v>98.7</v>
      </c>
      <c r="S24" s="17">
        <v>96.4</v>
      </c>
      <c r="T24" s="17">
        <v>89.3</v>
      </c>
      <c r="U24" s="38">
        <f t="shared" si="3"/>
        <v>284.40000000000003</v>
      </c>
      <c r="W24" t="str">
        <f t="shared" si="2"/>
        <v>SAMMAL</v>
      </c>
    </row>
    <row r="25" spans="1:23" ht="15.75" x14ac:dyDescent="0.25">
      <c r="A25">
        <v>24</v>
      </c>
      <c r="B25" t="s">
        <v>98</v>
      </c>
      <c r="C25" t="s">
        <v>12</v>
      </c>
      <c r="D25" s="15" t="s">
        <v>104</v>
      </c>
      <c r="E25" s="15" t="s">
        <v>208</v>
      </c>
      <c r="F25" s="15" t="s">
        <v>209</v>
      </c>
      <c r="G25" s="11"/>
      <c r="H25" s="16">
        <v>2007</v>
      </c>
      <c r="I25" s="15" t="s">
        <v>9</v>
      </c>
      <c r="N25" s="14" t="str">
        <f t="shared" si="0"/>
        <v>TallinnPMart MihkelMetsaviir30l lamades</v>
      </c>
      <c r="R25" s="17">
        <v>86.4</v>
      </c>
      <c r="S25" s="17">
        <v>86.2</v>
      </c>
      <c r="T25" s="17">
        <v>79.3</v>
      </c>
      <c r="U25" s="38">
        <f t="shared" si="3"/>
        <v>251.90000000000003</v>
      </c>
      <c r="W25" t="str">
        <f t="shared" si="2"/>
        <v>METSAVIIR</v>
      </c>
    </row>
    <row r="26" spans="1:23" ht="15.75" x14ac:dyDescent="0.25">
      <c r="A26">
        <v>25</v>
      </c>
      <c r="B26" t="s">
        <v>98</v>
      </c>
      <c r="C26" t="s">
        <v>38</v>
      </c>
      <c r="D26" t="s">
        <v>99</v>
      </c>
      <c r="E26" t="s">
        <v>151</v>
      </c>
      <c r="F26" t="s">
        <v>152</v>
      </c>
      <c r="G26" s="11" t="s">
        <v>153</v>
      </c>
      <c r="H26" s="16">
        <v>2005</v>
      </c>
      <c r="I26" s="15" t="s">
        <v>113</v>
      </c>
      <c r="J26">
        <v>1</v>
      </c>
      <c r="N26" s="14" t="str">
        <f t="shared" si="0"/>
        <v>HarjuTAnnikaSarna30l lamades</v>
      </c>
      <c r="R26" s="17">
        <v>99.6</v>
      </c>
      <c r="S26" s="17">
        <v>98.5</v>
      </c>
      <c r="T26" s="17">
        <v>102</v>
      </c>
      <c r="U26" s="38">
        <f t="shared" si="3"/>
        <v>300.10000000000002</v>
      </c>
      <c r="W26" t="str">
        <f t="shared" si="2"/>
        <v>SARNA</v>
      </c>
    </row>
    <row r="27" spans="1:23" ht="15.75" x14ac:dyDescent="0.25">
      <c r="A27">
        <v>26</v>
      </c>
      <c r="B27" t="s">
        <v>98</v>
      </c>
      <c r="C27" t="s">
        <v>38</v>
      </c>
      <c r="D27" t="s">
        <v>104</v>
      </c>
      <c r="E27" t="s">
        <v>154</v>
      </c>
      <c r="F27" t="s">
        <v>155</v>
      </c>
      <c r="G27" s="11" t="s">
        <v>153</v>
      </c>
      <c r="H27" s="16">
        <v>2005</v>
      </c>
      <c r="I27" s="15" t="s">
        <v>113</v>
      </c>
      <c r="J27">
        <v>1</v>
      </c>
      <c r="N27" s="14" t="str">
        <f t="shared" si="0"/>
        <v>HarjuPKermoRea30l lamades</v>
      </c>
      <c r="R27" s="17">
        <v>87.2</v>
      </c>
      <c r="S27" s="17">
        <v>95.1</v>
      </c>
      <c r="T27" s="17">
        <v>96.2</v>
      </c>
      <c r="U27" s="38">
        <f t="shared" si="3"/>
        <v>278.5</v>
      </c>
      <c r="W27" t="str">
        <f t="shared" si="2"/>
        <v>REA</v>
      </c>
    </row>
    <row r="28" spans="1:23" x14ac:dyDescent="0.2">
      <c r="N28" s="14" t="str">
        <f t="shared" si="0"/>
        <v/>
      </c>
      <c r="W28" t="str">
        <f t="shared" si="2"/>
        <v/>
      </c>
    </row>
    <row r="29" spans="1:23" x14ac:dyDescent="0.2">
      <c r="N29" s="14" t="str">
        <f t="shared" si="0"/>
        <v/>
      </c>
      <c r="W29" t="str">
        <f t="shared" si="2"/>
        <v/>
      </c>
    </row>
    <row r="30" spans="1:23" ht="15.75" x14ac:dyDescent="0.25">
      <c r="A30">
        <v>1</v>
      </c>
      <c r="B30" t="s">
        <v>160</v>
      </c>
      <c r="C30" t="s">
        <v>20</v>
      </c>
      <c r="D30" t="s">
        <v>104</v>
      </c>
      <c r="E30" t="s">
        <v>158</v>
      </c>
      <c r="F30" t="s">
        <v>159</v>
      </c>
      <c r="G30" s="9">
        <v>40503</v>
      </c>
      <c r="H30" s="16">
        <f t="shared" ref="H30:H31" si="4">YEAR(G30)</f>
        <v>2010</v>
      </c>
      <c r="I30" s="10" t="s">
        <v>113</v>
      </c>
      <c r="L30" t="s">
        <v>157</v>
      </c>
      <c r="N30" s="14" t="str">
        <f t="shared" si="0"/>
        <v>RaplaPTaaviTalvoja20 toelt</v>
      </c>
      <c r="R30" s="17">
        <v>100.6</v>
      </c>
      <c r="S30" s="17">
        <v>97.2</v>
      </c>
      <c r="U30" s="38">
        <f t="shared" ref="U30:U51" si="5">SUM(R30:T30)</f>
        <v>197.8</v>
      </c>
      <c r="W30" t="str">
        <f t="shared" si="2"/>
        <v>TALVOJA</v>
      </c>
    </row>
    <row r="31" spans="1:23" ht="15.75" x14ac:dyDescent="0.25">
      <c r="A31">
        <v>2</v>
      </c>
      <c r="B31" t="s">
        <v>160</v>
      </c>
      <c r="C31" t="s">
        <v>20</v>
      </c>
      <c r="D31" t="s">
        <v>99</v>
      </c>
      <c r="E31" t="s">
        <v>161</v>
      </c>
      <c r="F31" t="s">
        <v>162</v>
      </c>
      <c r="G31" s="9">
        <v>40850</v>
      </c>
      <c r="H31" s="16">
        <f t="shared" si="4"/>
        <v>2011</v>
      </c>
      <c r="I31" s="10" t="s">
        <v>113</v>
      </c>
      <c r="L31" t="s">
        <v>157</v>
      </c>
      <c r="N31" s="14" t="str">
        <f t="shared" si="0"/>
        <v>RaplaTRebekaStimmer20 toelt</v>
      </c>
      <c r="R31" s="17">
        <v>101.7</v>
      </c>
      <c r="S31" s="17">
        <v>100.8</v>
      </c>
      <c r="U31" s="38">
        <f t="shared" si="5"/>
        <v>202.5</v>
      </c>
      <c r="W31" t="str">
        <f t="shared" si="2"/>
        <v>STIMMER</v>
      </c>
    </row>
    <row r="32" spans="1:23" ht="15.75" x14ac:dyDescent="0.25">
      <c r="A32">
        <v>3</v>
      </c>
      <c r="B32" t="s">
        <v>160</v>
      </c>
      <c r="C32" t="s">
        <v>16</v>
      </c>
      <c r="D32" t="s">
        <v>99</v>
      </c>
      <c r="E32" t="s">
        <v>111</v>
      </c>
      <c r="F32" t="s">
        <v>112</v>
      </c>
      <c r="G32" s="9">
        <v>39958</v>
      </c>
      <c r="H32" s="16">
        <f t="shared" ref="H32:H34" si="6">YEAR(G32)</f>
        <v>2009</v>
      </c>
      <c r="I32" s="10" t="s">
        <v>113</v>
      </c>
      <c r="L32" t="s">
        <v>157</v>
      </c>
      <c r="N32" s="14" t="str">
        <f t="shared" si="0"/>
        <v>AlutaguseTValeriaSafronova20 toelt</v>
      </c>
      <c r="R32" s="17">
        <v>105</v>
      </c>
      <c r="S32" s="17">
        <v>105.4</v>
      </c>
      <c r="U32" s="38">
        <f t="shared" si="5"/>
        <v>210.4</v>
      </c>
      <c r="W32" t="str">
        <f t="shared" si="2"/>
        <v>SAFRONOVA</v>
      </c>
    </row>
    <row r="33" spans="1:23" ht="15.75" x14ac:dyDescent="0.25">
      <c r="A33">
        <v>4</v>
      </c>
      <c r="B33" t="s">
        <v>160</v>
      </c>
      <c r="C33" t="s">
        <v>16</v>
      </c>
      <c r="D33" s="15" t="s">
        <v>104</v>
      </c>
      <c r="E33" s="15" t="s">
        <v>182</v>
      </c>
      <c r="F33" s="15" t="s">
        <v>183</v>
      </c>
      <c r="G33" s="9">
        <v>39979</v>
      </c>
      <c r="H33" s="16">
        <f t="shared" si="6"/>
        <v>2009</v>
      </c>
      <c r="I33" s="10" t="s">
        <v>113</v>
      </c>
      <c r="L33" s="15" t="s">
        <v>157</v>
      </c>
      <c r="N33" s="14" t="str">
        <f t="shared" si="0"/>
        <v>AlutagusePKaarel Karp20 toelt</v>
      </c>
      <c r="R33" s="17">
        <v>103.5</v>
      </c>
      <c r="S33" s="17">
        <v>101.8</v>
      </c>
      <c r="U33" s="38">
        <f t="shared" si="5"/>
        <v>205.3</v>
      </c>
      <c r="W33" t="str">
        <f t="shared" si="2"/>
        <v>KARP</v>
      </c>
    </row>
    <row r="34" spans="1:23" ht="15.75" x14ac:dyDescent="0.25">
      <c r="A34">
        <v>5</v>
      </c>
      <c r="B34" t="s">
        <v>160</v>
      </c>
      <c r="C34" t="s">
        <v>16</v>
      </c>
      <c r="D34" s="15" t="s">
        <v>99</v>
      </c>
      <c r="E34" s="15" t="s">
        <v>180</v>
      </c>
      <c r="F34" s="15" t="s">
        <v>181</v>
      </c>
      <c r="G34" s="9">
        <v>40511</v>
      </c>
      <c r="H34" s="16">
        <f t="shared" si="6"/>
        <v>2010</v>
      </c>
      <c r="I34" s="15" t="s">
        <v>9</v>
      </c>
      <c r="L34" s="15" t="s">
        <v>157</v>
      </c>
      <c r="N34" s="14" t="str">
        <f t="shared" si="0"/>
        <v>AlutaguseTArinaJefimova20 toelt</v>
      </c>
      <c r="R34" s="17">
        <v>102.8</v>
      </c>
      <c r="S34" s="17">
        <v>102.2</v>
      </c>
      <c r="U34" s="38">
        <f t="shared" si="5"/>
        <v>205</v>
      </c>
      <c r="W34" t="str">
        <f t="shared" si="2"/>
        <v>JEFIMOVA</v>
      </c>
    </row>
    <row r="35" spans="1:23" ht="15.75" x14ac:dyDescent="0.25">
      <c r="A35">
        <v>6</v>
      </c>
      <c r="B35" t="s">
        <v>160</v>
      </c>
      <c r="C35" t="s">
        <v>138</v>
      </c>
      <c r="D35" t="s">
        <v>99</v>
      </c>
      <c r="E35" t="s">
        <v>163</v>
      </c>
      <c r="F35" t="s">
        <v>164</v>
      </c>
      <c r="G35" s="9">
        <v>40069</v>
      </c>
      <c r="H35" s="16">
        <f t="shared" ref="H35" si="7">YEAR(G35)</f>
        <v>2009</v>
      </c>
      <c r="I35" s="10" t="s">
        <v>113</v>
      </c>
      <c r="N35" s="14" t="str">
        <f t="shared" si="0"/>
        <v>ViruTKarinVeelaid20 toelt</v>
      </c>
      <c r="R35" s="17">
        <v>96.9</v>
      </c>
      <c r="S35" s="17">
        <v>101.2</v>
      </c>
      <c r="U35" s="38">
        <f t="shared" si="5"/>
        <v>198.10000000000002</v>
      </c>
      <c r="W35" t="str">
        <f t="shared" si="2"/>
        <v>VEELAID</v>
      </c>
    </row>
    <row r="36" spans="1:23" ht="15.75" x14ac:dyDescent="0.25">
      <c r="A36">
        <v>7</v>
      </c>
      <c r="B36" t="s">
        <v>160</v>
      </c>
      <c r="C36" t="s">
        <v>27</v>
      </c>
      <c r="D36" t="s">
        <v>104</v>
      </c>
      <c r="E36" t="s">
        <v>170</v>
      </c>
      <c r="F36" t="s">
        <v>171</v>
      </c>
      <c r="G36" s="9">
        <v>40710</v>
      </c>
      <c r="H36" s="16">
        <f t="shared" ref="H36" si="8">YEAR(G36)</f>
        <v>2011</v>
      </c>
      <c r="I36" s="15" t="s">
        <v>113</v>
      </c>
      <c r="N36" s="14" t="str">
        <f t="shared" si="0"/>
        <v>PõlvaPOskarRammul20 toelt</v>
      </c>
      <c r="R36" s="17">
        <v>98</v>
      </c>
      <c r="S36" s="17">
        <v>95.1</v>
      </c>
      <c r="U36" s="38">
        <f t="shared" si="5"/>
        <v>193.1</v>
      </c>
      <c r="W36" t="str">
        <f t="shared" si="2"/>
        <v>RAMMUL</v>
      </c>
    </row>
    <row r="37" spans="1:23" ht="15.75" x14ac:dyDescent="0.25">
      <c r="A37">
        <v>8</v>
      </c>
      <c r="B37" t="s">
        <v>160</v>
      </c>
      <c r="C37" t="s">
        <v>129</v>
      </c>
      <c r="D37" t="s">
        <v>99</v>
      </c>
      <c r="E37" t="s">
        <v>174</v>
      </c>
      <c r="F37" t="s">
        <v>131</v>
      </c>
      <c r="G37" s="9">
        <v>41089</v>
      </c>
      <c r="H37" s="16">
        <f t="shared" ref="H37:H40" si="9">YEAR(G37)</f>
        <v>2012</v>
      </c>
      <c r="I37" s="10" t="s">
        <v>113</v>
      </c>
      <c r="N37" s="14" t="str">
        <f t="shared" si="0"/>
        <v>TartuTMirellVäljak20 toelt</v>
      </c>
      <c r="R37" s="17">
        <v>102.6</v>
      </c>
      <c r="S37" s="17">
        <v>103.9</v>
      </c>
      <c r="U37" s="38">
        <f t="shared" si="5"/>
        <v>206.5</v>
      </c>
      <c r="W37" t="str">
        <f t="shared" si="2"/>
        <v>VÄLJAK</v>
      </c>
    </row>
    <row r="38" spans="1:23" ht="15.75" x14ac:dyDescent="0.25">
      <c r="A38">
        <v>9</v>
      </c>
      <c r="B38" t="s">
        <v>160</v>
      </c>
      <c r="C38" t="s">
        <v>129</v>
      </c>
      <c r="D38" t="s">
        <v>104</v>
      </c>
      <c r="E38" t="s">
        <v>175</v>
      </c>
      <c r="F38" t="s">
        <v>176</v>
      </c>
      <c r="G38" s="9">
        <v>40733</v>
      </c>
      <c r="H38" s="16">
        <f t="shared" si="9"/>
        <v>2011</v>
      </c>
      <c r="I38" s="10" t="s">
        <v>113</v>
      </c>
      <c r="N38" s="14" t="str">
        <f t="shared" si="0"/>
        <v>TartuPEdwin EduardSisask20 toelt</v>
      </c>
      <c r="R38" s="17">
        <v>104.2</v>
      </c>
      <c r="S38" s="17">
        <v>101.1</v>
      </c>
      <c r="U38" s="38">
        <f t="shared" si="5"/>
        <v>205.3</v>
      </c>
      <c r="W38" t="str">
        <f t="shared" si="2"/>
        <v>SISASK</v>
      </c>
    </row>
    <row r="39" spans="1:23" ht="15.75" x14ac:dyDescent="0.25">
      <c r="A39">
        <v>10</v>
      </c>
      <c r="B39" t="s">
        <v>160</v>
      </c>
      <c r="C39" t="s">
        <v>46</v>
      </c>
      <c r="D39" t="s">
        <v>99</v>
      </c>
      <c r="E39" t="s">
        <v>177</v>
      </c>
      <c r="F39" t="s">
        <v>178</v>
      </c>
      <c r="G39" s="9">
        <v>41392</v>
      </c>
      <c r="H39" s="16">
        <f t="shared" si="9"/>
        <v>2013</v>
      </c>
      <c r="I39" s="13" t="s">
        <v>113</v>
      </c>
      <c r="L39" t="s">
        <v>157</v>
      </c>
      <c r="N39" s="14" t="str">
        <f t="shared" si="0"/>
        <v>VõruTVanessaPuura20 toelt</v>
      </c>
      <c r="R39" s="17">
        <v>98</v>
      </c>
      <c r="S39" s="17">
        <v>99.9</v>
      </c>
      <c r="U39" s="38">
        <f t="shared" si="5"/>
        <v>197.9</v>
      </c>
      <c r="W39" t="str">
        <f t="shared" si="2"/>
        <v>PUURA</v>
      </c>
    </row>
    <row r="40" spans="1:23" ht="15.75" x14ac:dyDescent="0.25">
      <c r="A40">
        <v>11</v>
      </c>
      <c r="B40" t="s">
        <v>160</v>
      </c>
      <c r="C40" t="s">
        <v>46</v>
      </c>
      <c r="D40" t="s">
        <v>104</v>
      </c>
      <c r="E40" t="s">
        <v>179</v>
      </c>
      <c r="F40" s="15" t="s">
        <v>213</v>
      </c>
      <c r="G40" s="9">
        <v>41272</v>
      </c>
      <c r="H40" s="16">
        <f t="shared" si="9"/>
        <v>2012</v>
      </c>
      <c r="I40" s="13" t="s">
        <v>113</v>
      </c>
      <c r="L40" t="s">
        <v>157</v>
      </c>
      <c r="N40" s="14" t="str">
        <f t="shared" si="0"/>
        <v>VõruPRasmusLõo20 toelt</v>
      </c>
      <c r="R40" s="17">
        <v>83.5</v>
      </c>
      <c r="S40" s="17">
        <v>89.2</v>
      </c>
      <c r="U40" s="38">
        <f t="shared" si="5"/>
        <v>172.7</v>
      </c>
      <c r="W40" t="str">
        <f t="shared" si="2"/>
        <v>LÕO</v>
      </c>
    </row>
    <row r="41" spans="1:23" ht="15.75" x14ac:dyDescent="0.25">
      <c r="A41">
        <v>12</v>
      </c>
      <c r="B41" t="s">
        <v>160</v>
      </c>
      <c r="C41" s="15" t="s">
        <v>38</v>
      </c>
      <c r="D41" s="15" t="s">
        <v>99</v>
      </c>
      <c r="E41" s="15" t="s">
        <v>215</v>
      </c>
      <c r="F41" s="15" t="s">
        <v>204</v>
      </c>
      <c r="H41">
        <v>2011</v>
      </c>
      <c r="I41" s="10" t="s">
        <v>113</v>
      </c>
      <c r="N41" s="14" t="str">
        <f t="shared" si="0"/>
        <v>HarjuTNooraKoppelmann20 toelt</v>
      </c>
      <c r="R41" s="17">
        <v>103.6</v>
      </c>
      <c r="S41" s="17">
        <v>104.3</v>
      </c>
      <c r="U41" s="38">
        <f t="shared" si="5"/>
        <v>207.89999999999998</v>
      </c>
      <c r="W41" t="str">
        <f t="shared" si="2"/>
        <v>KOPPELMANN</v>
      </c>
    </row>
    <row r="42" spans="1:23" ht="15.75" x14ac:dyDescent="0.25">
      <c r="A42">
        <v>13</v>
      </c>
      <c r="B42" t="s">
        <v>160</v>
      </c>
      <c r="C42" s="15" t="s">
        <v>38</v>
      </c>
      <c r="D42" s="15" t="s">
        <v>104</v>
      </c>
      <c r="E42" s="15" t="s">
        <v>205</v>
      </c>
      <c r="F42" s="15" t="s">
        <v>206</v>
      </c>
      <c r="H42">
        <v>2013</v>
      </c>
      <c r="I42" s="10" t="s">
        <v>113</v>
      </c>
      <c r="N42" s="14" t="str">
        <f t="shared" si="0"/>
        <v>HarjuPMihkelLiblik20 toelt</v>
      </c>
      <c r="R42" s="17">
        <v>90.6</v>
      </c>
      <c r="S42" s="17">
        <v>96.9</v>
      </c>
      <c r="U42" s="38">
        <f t="shared" si="5"/>
        <v>187.5</v>
      </c>
      <c r="W42" t="str">
        <f t="shared" si="2"/>
        <v>LIBLIK</v>
      </c>
    </row>
    <row r="43" spans="1:23" ht="15.75" x14ac:dyDescent="0.25">
      <c r="A43">
        <v>14</v>
      </c>
      <c r="B43" t="s">
        <v>160</v>
      </c>
      <c r="C43" s="15" t="s">
        <v>38</v>
      </c>
      <c r="D43" s="15" t="s">
        <v>99</v>
      </c>
      <c r="E43" s="15" t="s">
        <v>214</v>
      </c>
      <c r="F43" s="15" t="s">
        <v>207</v>
      </c>
      <c r="H43">
        <v>2013</v>
      </c>
      <c r="I43" s="15" t="s">
        <v>9</v>
      </c>
      <c r="N43" s="14" t="str">
        <f t="shared" si="0"/>
        <v>HarjuTHeleriBoklan20 toelt</v>
      </c>
      <c r="R43" s="17">
        <v>101.1</v>
      </c>
      <c r="S43" s="17">
        <v>98.4</v>
      </c>
      <c r="U43" s="38">
        <f t="shared" si="5"/>
        <v>199.5</v>
      </c>
      <c r="W43" t="str">
        <f t="shared" si="2"/>
        <v>BOKLAN</v>
      </c>
    </row>
    <row r="44" spans="1:23" ht="15.75" x14ac:dyDescent="0.25">
      <c r="A44">
        <v>15</v>
      </c>
      <c r="B44" t="s">
        <v>160</v>
      </c>
      <c r="C44" s="15" t="s">
        <v>12</v>
      </c>
      <c r="D44" s="15" t="s">
        <v>99</v>
      </c>
      <c r="E44" s="15" t="s">
        <v>49</v>
      </c>
      <c r="F44" s="15" t="s">
        <v>210</v>
      </c>
      <c r="H44">
        <v>2013</v>
      </c>
      <c r="I44" s="10" t="s">
        <v>113</v>
      </c>
      <c r="N44" s="14" t="str">
        <f t="shared" si="0"/>
        <v>TallinnTLauraHairk20 toelt</v>
      </c>
      <c r="R44" s="17">
        <v>102.6</v>
      </c>
      <c r="S44" s="17">
        <v>103.6</v>
      </c>
      <c r="U44" s="38">
        <f t="shared" si="5"/>
        <v>206.2</v>
      </c>
      <c r="W44" t="str">
        <f t="shared" si="2"/>
        <v>HAIRK</v>
      </c>
    </row>
    <row r="45" spans="1:23" ht="15.75" x14ac:dyDescent="0.25">
      <c r="A45">
        <v>16</v>
      </c>
      <c r="B45" t="s">
        <v>160</v>
      </c>
      <c r="C45" s="15" t="s">
        <v>12</v>
      </c>
      <c r="D45" s="15" t="s">
        <v>104</v>
      </c>
      <c r="E45" s="15" t="s">
        <v>211</v>
      </c>
      <c r="F45" s="15" t="s">
        <v>212</v>
      </c>
      <c r="H45">
        <v>2011</v>
      </c>
      <c r="I45" s="10" t="s">
        <v>113</v>
      </c>
      <c r="N45" s="14" t="str">
        <f t="shared" si="0"/>
        <v>TallinnPKarl FelixHindrikson20 toelt</v>
      </c>
      <c r="R45" s="17">
        <v>101.2</v>
      </c>
      <c r="S45" s="17">
        <v>99.9</v>
      </c>
      <c r="U45" s="38">
        <f t="shared" si="5"/>
        <v>201.10000000000002</v>
      </c>
      <c r="W45" t="str">
        <f t="shared" si="2"/>
        <v>HINDRIKSON</v>
      </c>
    </row>
    <row r="46" spans="1:23" x14ac:dyDescent="0.2">
      <c r="U46" s="38">
        <f t="shared" si="5"/>
        <v>0</v>
      </c>
    </row>
    <row r="47" spans="1:23" x14ac:dyDescent="0.2">
      <c r="U47" s="38">
        <f t="shared" si="5"/>
        <v>0</v>
      </c>
    </row>
    <row r="48" spans="1:23" x14ac:dyDescent="0.2">
      <c r="U48" s="38">
        <f t="shared" si="5"/>
        <v>0</v>
      </c>
    </row>
    <row r="49" spans="21:21" x14ac:dyDescent="0.2">
      <c r="U49" s="38">
        <f t="shared" si="5"/>
        <v>0</v>
      </c>
    </row>
    <row r="50" spans="21:21" x14ac:dyDescent="0.2">
      <c r="U50" s="38">
        <f t="shared" si="5"/>
        <v>0</v>
      </c>
    </row>
    <row r="51" spans="21:21" x14ac:dyDescent="0.2">
      <c r="U51" s="38">
        <f t="shared" si="5"/>
        <v>0</v>
      </c>
    </row>
  </sheetData>
  <autoFilter ref="A1:W45"/>
  <conditionalFormatting sqref="N1:N1048576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zoomScale="190" workbookViewId="0">
      <selection activeCell="D32" sqref="D32"/>
    </sheetView>
  </sheetViews>
  <sheetFormatPr defaultRowHeight="12.75" x14ac:dyDescent="0.2"/>
  <cols>
    <col min="2" max="2" width="16.5" customWidth="1"/>
  </cols>
  <sheetData>
    <row r="1" spans="1:2" x14ac:dyDescent="0.2">
      <c r="A1" t="s">
        <v>96</v>
      </c>
    </row>
    <row r="3" spans="1:2" x14ac:dyDescent="0.2">
      <c r="B3" t="s">
        <v>97</v>
      </c>
    </row>
    <row r="5" spans="1:2" x14ac:dyDescent="0.2">
      <c r="A5" t="s">
        <v>87</v>
      </c>
      <c r="B5" t="s">
        <v>88</v>
      </c>
    </row>
    <row r="6" spans="1:2" x14ac:dyDescent="0.2">
      <c r="B6" t="s">
        <v>89</v>
      </c>
    </row>
    <row r="7" spans="1:2" x14ac:dyDescent="0.2">
      <c r="B7" t="s">
        <v>92</v>
      </c>
    </row>
    <row r="9" spans="1:2" x14ac:dyDescent="0.2">
      <c r="A9" t="s">
        <v>90</v>
      </c>
      <c r="B9" s="15" t="s">
        <v>216</v>
      </c>
    </row>
    <row r="12" spans="1:2" x14ac:dyDescent="0.2">
      <c r="A12" t="s">
        <v>91</v>
      </c>
      <c r="B12" s="15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="140" workbookViewId="0">
      <selection activeCell="B13" sqref="B13"/>
    </sheetView>
  </sheetViews>
  <sheetFormatPr defaultRowHeight="12.75" x14ac:dyDescent="0.2"/>
  <cols>
    <col min="1" max="1" width="37.5" customWidth="1"/>
    <col min="2" max="2" width="43.125" customWidth="1"/>
    <col min="3" max="3" width="14.5" bestFit="1" customWidth="1"/>
    <col min="4" max="4" width="7.25" bestFit="1" customWidth="1"/>
    <col min="5" max="5" width="13.125" bestFit="1" customWidth="1"/>
  </cols>
  <sheetData>
    <row r="1" spans="1:4" x14ac:dyDescent="0.2">
      <c r="A1" s="22" t="s">
        <v>102</v>
      </c>
      <c r="B1" s="23" t="s">
        <v>113</v>
      </c>
    </row>
    <row r="2" spans="1:4" x14ac:dyDescent="0.2">
      <c r="A2" s="22" t="s">
        <v>165</v>
      </c>
      <c r="B2" s="23" t="s">
        <v>187</v>
      </c>
    </row>
    <row r="4" spans="1:4" x14ac:dyDescent="0.2">
      <c r="A4" s="24" t="s">
        <v>198</v>
      </c>
      <c r="B4" s="19"/>
      <c r="C4" s="19"/>
      <c r="D4" s="27"/>
    </row>
    <row r="5" spans="1:4" x14ac:dyDescent="0.2">
      <c r="A5" s="24" t="s">
        <v>166</v>
      </c>
      <c r="B5" s="24" t="s">
        <v>4</v>
      </c>
      <c r="C5" s="24" t="s">
        <v>168</v>
      </c>
      <c r="D5" s="27" t="s">
        <v>199</v>
      </c>
    </row>
    <row r="6" spans="1:4" x14ac:dyDescent="0.2">
      <c r="A6" s="18" t="s">
        <v>16</v>
      </c>
      <c r="B6" s="18" t="s">
        <v>48</v>
      </c>
      <c r="C6" s="18" t="s">
        <v>109</v>
      </c>
      <c r="D6" s="28">
        <v>304.3</v>
      </c>
    </row>
    <row r="7" spans="1:4" x14ac:dyDescent="0.2">
      <c r="A7" s="21"/>
      <c r="B7" s="18" t="s">
        <v>22</v>
      </c>
      <c r="C7" s="18" t="s">
        <v>110</v>
      </c>
      <c r="D7" s="28">
        <v>297.89999999999998</v>
      </c>
    </row>
    <row r="8" spans="1:4" x14ac:dyDescent="0.2">
      <c r="A8" s="21"/>
      <c r="B8" s="18" t="s">
        <v>182</v>
      </c>
      <c r="C8" s="18" t="s">
        <v>183</v>
      </c>
      <c r="D8" s="28">
        <v>205.3</v>
      </c>
    </row>
    <row r="9" spans="1:4" x14ac:dyDescent="0.2">
      <c r="A9" s="21"/>
      <c r="B9" s="18" t="s">
        <v>111</v>
      </c>
      <c r="C9" s="18" t="s">
        <v>112</v>
      </c>
      <c r="D9" s="28">
        <v>210.4</v>
      </c>
    </row>
    <row r="10" spans="1:4" x14ac:dyDescent="0.2">
      <c r="A10" s="18" t="s">
        <v>189</v>
      </c>
      <c r="B10" s="19"/>
      <c r="C10" s="19"/>
      <c r="D10" s="28">
        <v>1017.9</v>
      </c>
    </row>
    <row r="11" spans="1:4" x14ac:dyDescent="0.2">
      <c r="A11" s="18" t="s">
        <v>20</v>
      </c>
      <c r="B11" s="18" t="s">
        <v>136</v>
      </c>
      <c r="C11" s="18" t="s">
        <v>137</v>
      </c>
      <c r="D11" s="28">
        <v>306.5</v>
      </c>
    </row>
    <row r="12" spans="1:4" x14ac:dyDescent="0.2">
      <c r="A12" s="21"/>
      <c r="B12" s="18" t="s">
        <v>134</v>
      </c>
      <c r="C12" s="18" t="s">
        <v>135</v>
      </c>
      <c r="D12" s="28">
        <v>296.2</v>
      </c>
    </row>
    <row r="13" spans="1:4" x14ac:dyDescent="0.2">
      <c r="A13" s="21"/>
      <c r="B13" s="18" t="s">
        <v>161</v>
      </c>
      <c r="C13" s="18" t="s">
        <v>162</v>
      </c>
      <c r="D13" s="28">
        <v>202.5</v>
      </c>
    </row>
    <row r="14" spans="1:4" x14ac:dyDescent="0.2">
      <c r="A14" s="21"/>
      <c r="B14" s="18" t="s">
        <v>158</v>
      </c>
      <c r="C14" s="18" t="s">
        <v>159</v>
      </c>
      <c r="D14" s="28">
        <v>197.8</v>
      </c>
    </row>
    <row r="15" spans="1:4" x14ac:dyDescent="0.2">
      <c r="A15" s="18" t="s">
        <v>193</v>
      </c>
      <c r="B15" s="19"/>
      <c r="C15" s="19"/>
      <c r="D15" s="28">
        <v>1003</v>
      </c>
    </row>
    <row r="16" spans="1:4" x14ac:dyDescent="0.2">
      <c r="A16" s="18" t="s">
        <v>38</v>
      </c>
      <c r="B16" s="18" t="s">
        <v>151</v>
      </c>
      <c r="C16" s="18" t="s">
        <v>152</v>
      </c>
      <c r="D16" s="28">
        <v>300.10000000000002</v>
      </c>
    </row>
    <row r="17" spans="1:4" x14ac:dyDescent="0.2">
      <c r="A17" s="21"/>
      <c r="B17" s="18" t="s">
        <v>154</v>
      </c>
      <c r="C17" s="18" t="s">
        <v>155</v>
      </c>
      <c r="D17" s="28">
        <v>278.5</v>
      </c>
    </row>
    <row r="18" spans="1:4" x14ac:dyDescent="0.2">
      <c r="A18" s="21"/>
      <c r="B18" s="18" t="s">
        <v>205</v>
      </c>
      <c r="C18" s="18" t="s">
        <v>206</v>
      </c>
      <c r="D18" s="28">
        <v>187.5</v>
      </c>
    </row>
    <row r="19" spans="1:4" x14ac:dyDescent="0.2">
      <c r="A19" s="21"/>
      <c r="B19" s="18" t="s">
        <v>215</v>
      </c>
      <c r="C19" s="18" t="s">
        <v>204</v>
      </c>
      <c r="D19" s="28">
        <v>207.89999999999998</v>
      </c>
    </row>
    <row r="20" spans="1:4" x14ac:dyDescent="0.2">
      <c r="A20" s="18" t="s">
        <v>190</v>
      </c>
      <c r="B20" s="19"/>
      <c r="C20" s="19"/>
      <c r="D20" s="28">
        <v>974</v>
      </c>
    </row>
    <row r="21" spans="1:4" x14ac:dyDescent="0.2">
      <c r="A21" s="18" t="s">
        <v>129</v>
      </c>
      <c r="B21" s="18" t="s">
        <v>175</v>
      </c>
      <c r="C21" s="18" t="s">
        <v>176</v>
      </c>
      <c r="D21" s="28">
        <v>205.3</v>
      </c>
    </row>
    <row r="22" spans="1:4" x14ac:dyDescent="0.2">
      <c r="A22" s="21"/>
      <c r="B22" s="18" t="s">
        <v>132</v>
      </c>
      <c r="C22" s="18" t="s">
        <v>133</v>
      </c>
      <c r="D22" s="28">
        <v>237</v>
      </c>
    </row>
    <row r="23" spans="1:4" x14ac:dyDescent="0.2">
      <c r="A23" s="21"/>
      <c r="B23" s="18" t="s">
        <v>130</v>
      </c>
      <c r="C23" s="18" t="s">
        <v>131</v>
      </c>
      <c r="D23" s="28">
        <v>299.3</v>
      </c>
    </row>
    <row r="24" spans="1:4" x14ac:dyDescent="0.2">
      <c r="A24" s="21"/>
      <c r="B24" s="18" t="s">
        <v>174</v>
      </c>
      <c r="C24" s="18" t="s">
        <v>131</v>
      </c>
      <c r="D24" s="28">
        <v>206.5</v>
      </c>
    </row>
    <row r="25" spans="1:4" x14ac:dyDescent="0.2">
      <c r="A25" s="18" t="s">
        <v>195</v>
      </c>
      <c r="B25" s="19"/>
      <c r="C25" s="19"/>
      <c r="D25" s="28">
        <v>948.1</v>
      </c>
    </row>
    <row r="26" spans="1:4" x14ac:dyDescent="0.2">
      <c r="A26" s="18" t="s">
        <v>12</v>
      </c>
      <c r="B26" s="18" t="s">
        <v>70</v>
      </c>
      <c r="C26" s="18" t="s">
        <v>150</v>
      </c>
      <c r="D26" s="28">
        <v>284.40000000000003</v>
      </c>
    </row>
    <row r="27" spans="1:4" x14ac:dyDescent="0.2">
      <c r="A27" s="21"/>
      <c r="B27" s="18" t="s">
        <v>146</v>
      </c>
      <c r="C27" s="18" t="s">
        <v>147</v>
      </c>
      <c r="D27" s="28">
        <v>234</v>
      </c>
    </row>
    <row r="28" spans="1:4" x14ac:dyDescent="0.2">
      <c r="A28" s="21"/>
      <c r="B28" s="18" t="s">
        <v>49</v>
      </c>
      <c r="C28" s="18" t="s">
        <v>210</v>
      </c>
      <c r="D28" s="28">
        <v>206.2</v>
      </c>
    </row>
    <row r="29" spans="1:4" x14ac:dyDescent="0.2">
      <c r="A29" s="21"/>
      <c r="B29" s="18" t="s">
        <v>211</v>
      </c>
      <c r="C29" s="18" t="s">
        <v>212</v>
      </c>
      <c r="D29" s="28">
        <v>201.10000000000002</v>
      </c>
    </row>
    <row r="30" spans="1:4" x14ac:dyDescent="0.2">
      <c r="A30" s="18" t="s">
        <v>194</v>
      </c>
      <c r="B30" s="19"/>
      <c r="C30" s="19"/>
      <c r="D30" s="28">
        <v>925.70000000000016</v>
      </c>
    </row>
    <row r="31" spans="1:4" x14ac:dyDescent="0.2">
      <c r="A31" s="18" t="s">
        <v>46</v>
      </c>
      <c r="B31" s="18" t="s">
        <v>142</v>
      </c>
      <c r="C31" s="18" t="s">
        <v>143</v>
      </c>
      <c r="D31" s="28">
        <v>223.5</v>
      </c>
    </row>
    <row r="32" spans="1:4" x14ac:dyDescent="0.2">
      <c r="A32" s="21"/>
      <c r="B32" s="18" t="s">
        <v>144</v>
      </c>
      <c r="C32" s="18" t="s">
        <v>145</v>
      </c>
      <c r="D32" s="28">
        <v>255.50000000000003</v>
      </c>
    </row>
    <row r="33" spans="1:4" x14ac:dyDescent="0.2">
      <c r="A33" s="21"/>
      <c r="B33" s="18" t="s">
        <v>179</v>
      </c>
      <c r="C33" s="18" t="s">
        <v>213</v>
      </c>
      <c r="D33" s="28">
        <v>172.7</v>
      </c>
    </row>
    <row r="34" spans="1:4" x14ac:dyDescent="0.2">
      <c r="A34" s="21"/>
      <c r="B34" s="18" t="s">
        <v>177</v>
      </c>
      <c r="C34" s="18" t="s">
        <v>178</v>
      </c>
      <c r="D34" s="28">
        <v>197.9</v>
      </c>
    </row>
    <row r="35" spans="1:4" x14ac:dyDescent="0.2">
      <c r="A35" s="18" t="s">
        <v>197</v>
      </c>
      <c r="B35" s="19"/>
      <c r="C35" s="19"/>
      <c r="D35" s="28">
        <v>849.6</v>
      </c>
    </row>
    <row r="36" spans="1:4" x14ac:dyDescent="0.2">
      <c r="A36" s="18" t="s">
        <v>138</v>
      </c>
      <c r="B36" s="18" t="s">
        <v>139</v>
      </c>
      <c r="C36" s="18" t="s">
        <v>140</v>
      </c>
      <c r="D36" s="28">
        <v>283.2</v>
      </c>
    </row>
    <row r="37" spans="1:4" x14ac:dyDescent="0.2">
      <c r="A37" s="21"/>
      <c r="B37" s="18" t="s">
        <v>141</v>
      </c>
      <c r="C37" s="18" t="s">
        <v>132</v>
      </c>
      <c r="D37" s="28">
        <v>282.60000000000002</v>
      </c>
    </row>
    <row r="38" spans="1:4" x14ac:dyDescent="0.2">
      <c r="A38" s="21"/>
      <c r="B38" s="18" t="s">
        <v>163</v>
      </c>
      <c r="C38" s="18" t="s">
        <v>164</v>
      </c>
      <c r="D38" s="28">
        <v>198.10000000000002</v>
      </c>
    </row>
    <row r="39" spans="1:4" x14ac:dyDescent="0.2">
      <c r="A39" s="18" t="s">
        <v>196</v>
      </c>
      <c r="B39" s="19"/>
      <c r="C39" s="19"/>
      <c r="D39" s="28">
        <v>763.9</v>
      </c>
    </row>
    <row r="40" spans="1:4" x14ac:dyDescent="0.2">
      <c r="A40" s="18" t="s">
        <v>27</v>
      </c>
      <c r="B40" s="18" t="s">
        <v>105</v>
      </c>
      <c r="C40" s="18" t="s">
        <v>106</v>
      </c>
      <c r="D40" s="28">
        <v>265.20000000000005</v>
      </c>
    </row>
    <row r="41" spans="1:4" x14ac:dyDescent="0.2">
      <c r="A41" s="21"/>
      <c r="B41" s="18" t="s">
        <v>170</v>
      </c>
      <c r="C41" s="18" t="s">
        <v>171</v>
      </c>
      <c r="D41" s="28">
        <v>193.1</v>
      </c>
    </row>
    <row r="42" spans="1:4" x14ac:dyDescent="0.2">
      <c r="A42" s="21"/>
      <c r="B42" s="18" t="s">
        <v>100</v>
      </c>
      <c r="C42" s="18" t="s">
        <v>101</v>
      </c>
      <c r="D42" s="28">
        <v>279</v>
      </c>
    </row>
    <row r="43" spans="1:4" x14ac:dyDescent="0.2">
      <c r="A43" s="18" t="s">
        <v>192</v>
      </c>
      <c r="B43" s="19"/>
      <c r="C43" s="19"/>
      <c r="D43" s="28">
        <v>737.30000000000007</v>
      </c>
    </row>
    <row r="44" spans="1:4" x14ac:dyDescent="0.2">
      <c r="A44" s="18" t="s">
        <v>120</v>
      </c>
      <c r="B44" s="18" t="s">
        <v>121</v>
      </c>
      <c r="C44" s="18" t="s">
        <v>122</v>
      </c>
      <c r="D44" s="28">
        <v>249.6</v>
      </c>
    </row>
    <row r="45" spans="1:4" x14ac:dyDescent="0.2">
      <c r="A45" s="21"/>
      <c r="B45" s="18" t="s">
        <v>124</v>
      </c>
      <c r="C45" s="18" t="s">
        <v>123</v>
      </c>
      <c r="D45" s="28">
        <v>234.00000000000003</v>
      </c>
    </row>
    <row r="46" spans="1:4" x14ac:dyDescent="0.2">
      <c r="A46" s="25" t="s">
        <v>191</v>
      </c>
      <c r="B46" s="26"/>
      <c r="C46" s="26"/>
      <c r="D46" s="29">
        <v>483.6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100"/>
  <sheetViews>
    <sheetView workbookViewId="0">
      <selection activeCell="A27" sqref="A27"/>
    </sheetView>
  </sheetViews>
  <sheetFormatPr defaultRowHeight="12.75" x14ac:dyDescent="0.2"/>
  <cols>
    <col min="1" max="1" width="4.75" customWidth="1"/>
    <col min="2" max="2" width="13.75" customWidth="1"/>
    <col min="3" max="3" width="17.25" customWidth="1"/>
    <col min="4" max="4" width="5.625" customWidth="1"/>
    <col min="5" max="5" width="13.75" customWidth="1"/>
    <col min="6" max="8" width="5.875" customWidth="1"/>
    <col min="9" max="9" width="7.625" customWidth="1"/>
  </cols>
  <sheetData>
    <row r="1" spans="1:50" ht="20.25" x14ac:dyDescent="0.3">
      <c r="A1" s="55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2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/>
      <c r="G6" s="4"/>
      <c r="H6" s="4"/>
      <c r="I6" s="3" t="s">
        <v>8</v>
      </c>
      <c r="J6" s="4" t="s">
        <v>86</v>
      </c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9</v>
      </c>
      <c r="B7" s="2" t="s">
        <v>10</v>
      </c>
      <c r="C7" s="2" t="s">
        <v>11</v>
      </c>
      <c r="D7" s="4">
        <v>2002</v>
      </c>
      <c r="E7" s="1" t="s">
        <v>12</v>
      </c>
      <c r="F7" s="6">
        <v>102.6</v>
      </c>
      <c r="G7" s="6">
        <v>103</v>
      </c>
      <c r="H7" s="6">
        <v>100.4</v>
      </c>
      <c r="I7" s="5">
        <v>306</v>
      </c>
      <c r="J7" s="1" t="s">
        <v>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13</v>
      </c>
      <c r="B8" s="2" t="s">
        <v>14</v>
      </c>
      <c r="C8" s="2" t="s">
        <v>15</v>
      </c>
      <c r="D8" s="4">
        <v>2004</v>
      </c>
      <c r="E8" s="1" t="s">
        <v>16</v>
      </c>
      <c r="F8" s="6">
        <v>102.9</v>
      </c>
      <c r="G8" s="6">
        <v>100</v>
      </c>
      <c r="H8" s="6">
        <v>100.5</v>
      </c>
      <c r="I8" s="5">
        <v>303.39999999999998</v>
      </c>
      <c r="J8" s="1" t="s">
        <v>13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17</v>
      </c>
      <c r="B9" s="2" t="s">
        <v>18</v>
      </c>
      <c r="C9" s="2" t="s">
        <v>19</v>
      </c>
      <c r="D9" s="4">
        <v>2002</v>
      </c>
      <c r="E9" s="1" t="s">
        <v>20</v>
      </c>
      <c r="F9" s="6">
        <v>99.2</v>
      </c>
      <c r="G9" s="6">
        <v>100.2</v>
      </c>
      <c r="H9" s="6">
        <v>102.7</v>
      </c>
      <c r="I9" s="5">
        <v>302.10000000000002</v>
      </c>
      <c r="J9" s="1" t="s">
        <v>13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21</v>
      </c>
      <c r="B10" s="1" t="s">
        <v>22</v>
      </c>
      <c r="C10" s="1" t="s">
        <v>23</v>
      </c>
      <c r="D10" s="4">
        <v>2005</v>
      </c>
      <c r="E10" s="1" t="s">
        <v>16</v>
      </c>
      <c r="F10" s="6">
        <v>102.8</v>
      </c>
      <c r="G10" s="6">
        <v>98.1</v>
      </c>
      <c r="H10" s="6">
        <v>98.9</v>
      </c>
      <c r="I10" s="5">
        <v>299.8</v>
      </c>
      <c r="J10" s="1" t="s">
        <v>13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24</v>
      </c>
      <c r="B11" s="1" t="s">
        <v>25</v>
      </c>
      <c r="C11" s="1" t="s">
        <v>26</v>
      </c>
      <c r="D11" s="4">
        <v>2000</v>
      </c>
      <c r="E11" s="1" t="s">
        <v>27</v>
      </c>
      <c r="F11" s="6">
        <v>96.1</v>
      </c>
      <c r="G11" s="6">
        <v>102.4</v>
      </c>
      <c r="H11" s="6">
        <v>100.7</v>
      </c>
      <c r="I11" s="5">
        <v>299.2</v>
      </c>
      <c r="J11" s="1" t="s">
        <v>13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28</v>
      </c>
      <c r="B12" s="1" t="s">
        <v>29</v>
      </c>
      <c r="C12" s="1" t="s">
        <v>30</v>
      </c>
      <c r="D12" s="4">
        <v>2002</v>
      </c>
      <c r="E12" s="1" t="s">
        <v>31</v>
      </c>
      <c r="F12" s="6">
        <v>100.8</v>
      </c>
      <c r="G12" s="6">
        <v>95.9</v>
      </c>
      <c r="H12" s="6">
        <v>98.4</v>
      </c>
      <c r="I12" s="5">
        <v>295.10000000000002</v>
      </c>
      <c r="J12" s="1" t="s">
        <v>17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32</v>
      </c>
      <c r="B13" s="1" t="s">
        <v>33</v>
      </c>
      <c r="C13" s="1" t="s">
        <v>34</v>
      </c>
      <c r="D13" s="4">
        <v>2004</v>
      </c>
      <c r="E13" s="1" t="s">
        <v>16</v>
      </c>
      <c r="F13" s="6">
        <v>97.9</v>
      </c>
      <c r="G13" s="6">
        <v>95.8</v>
      </c>
      <c r="H13" s="6">
        <v>101.3</v>
      </c>
      <c r="I13" s="5">
        <v>295</v>
      </c>
      <c r="J13" s="1" t="s">
        <v>17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35</v>
      </c>
      <c r="B14" s="1" t="s">
        <v>36</v>
      </c>
      <c r="C14" s="1" t="s">
        <v>37</v>
      </c>
      <c r="D14" s="4">
        <v>2003</v>
      </c>
      <c r="E14" s="1" t="s">
        <v>38</v>
      </c>
      <c r="F14" s="6">
        <v>91.1</v>
      </c>
      <c r="G14" s="6">
        <v>86.9</v>
      </c>
      <c r="H14" s="6">
        <v>84.4</v>
      </c>
      <c r="I14" s="5">
        <v>262.39999999999998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39</v>
      </c>
      <c r="B15" s="1" t="s">
        <v>40</v>
      </c>
      <c r="C15" s="1" t="s">
        <v>41</v>
      </c>
      <c r="D15" s="4">
        <v>2003</v>
      </c>
      <c r="E15" s="1" t="s">
        <v>42</v>
      </c>
      <c r="F15" s="6">
        <v>82.5</v>
      </c>
      <c r="G15" s="6">
        <v>81.5</v>
      </c>
      <c r="H15" s="6">
        <v>84</v>
      </c>
      <c r="I15" s="5">
        <v>248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43</v>
      </c>
      <c r="B16" s="1" t="s">
        <v>44</v>
      </c>
      <c r="C16" s="1" t="s">
        <v>45</v>
      </c>
      <c r="D16" s="4">
        <v>2002</v>
      </c>
      <c r="E16" s="1" t="s">
        <v>93</v>
      </c>
      <c r="F16" s="6">
        <v>57.2</v>
      </c>
      <c r="G16" s="6">
        <v>74.8</v>
      </c>
      <c r="H16" s="6">
        <v>77.2</v>
      </c>
      <c r="I16" s="5">
        <v>209.2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3"/>
      <c r="B24" s="3"/>
      <c r="C24" s="3"/>
      <c r="D24" s="3"/>
      <c r="E24" s="3"/>
      <c r="F24" s="4"/>
      <c r="G24" s="4"/>
      <c r="H24" s="4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/>
      <c r="B25" s="2"/>
      <c r="C25" s="2"/>
      <c r="D25" s="4"/>
      <c r="E25" s="1"/>
      <c r="F25" s="4"/>
      <c r="G25" s="4"/>
      <c r="H25" s="4"/>
      <c r="I25" s="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/>
      <c r="B26" s="2"/>
      <c r="C26" s="2"/>
      <c r="D26" s="4"/>
      <c r="E26" s="1"/>
      <c r="F26" s="4"/>
      <c r="G26" s="4"/>
      <c r="H26" s="4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/>
      <c r="B27" s="2"/>
      <c r="C27" s="2"/>
      <c r="D27" s="4"/>
      <c r="E27" s="1"/>
      <c r="F27" s="4"/>
      <c r="G27" s="4"/>
      <c r="H27" s="4"/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4"/>
      <c r="B28" s="1"/>
      <c r="C28" s="1"/>
      <c r="D28" s="4"/>
      <c r="E28" s="1"/>
      <c r="F28" s="4"/>
      <c r="G28" s="4"/>
      <c r="H28" s="4"/>
      <c r="I28" s="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/>
      <c r="B29" s="1"/>
      <c r="C29" s="1"/>
      <c r="D29" s="4"/>
      <c r="E29" s="1"/>
      <c r="F29" s="4"/>
      <c r="G29" s="4"/>
      <c r="H29" s="4"/>
      <c r="I29" s="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4"/>
      <c r="B30" s="1"/>
      <c r="C30" s="1"/>
      <c r="D30" s="4"/>
      <c r="E30" s="1"/>
      <c r="F30" s="4"/>
      <c r="G30" s="4"/>
      <c r="H30" s="4"/>
      <c r="I30" s="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4"/>
      <c r="B31" s="1"/>
      <c r="C31" s="1"/>
      <c r="D31" s="4"/>
      <c r="E31" s="1"/>
      <c r="F31" s="4"/>
      <c r="G31" s="4"/>
      <c r="H31" s="4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/>
      <c r="B32" s="1"/>
      <c r="C32" s="1"/>
      <c r="D32" s="4"/>
      <c r="E32" s="1"/>
      <c r="F32" s="4"/>
      <c r="G32" s="4"/>
      <c r="H32" s="4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/>
      <c r="B33" s="1"/>
      <c r="C33" s="1"/>
      <c r="D33" s="4"/>
      <c r="E33" s="1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4"/>
      <c r="B34" s="1"/>
      <c r="C34" s="1"/>
      <c r="D34" s="4"/>
      <c r="E34" s="1"/>
      <c r="F34" s="4"/>
      <c r="G34" s="4"/>
      <c r="H34" s="4"/>
      <c r="I34" s="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1">
    <mergeCell ref="A1:J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30l. lamades P</vt:lpstr>
      <vt:lpstr>30l. lamades T</vt:lpstr>
      <vt:lpstr>Võistkondlik </vt:lpstr>
      <vt:lpstr>20 toelt P</vt:lpstr>
      <vt:lpstr>20 toelt T </vt:lpstr>
      <vt:lpstr>Tulemused</vt:lpstr>
      <vt:lpstr>Žürii</vt:lpstr>
      <vt:lpstr>V_Pivot</vt:lpstr>
      <vt:lpstr>30l. lamades P_19</vt:lpstr>
      <vt:lpstr>30l. lamades T_19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2023-04-23T11:09:21Z</cp:lastPrinted>
  <dcterms:created xsi:type="dcterms:W3CDTF">2019-04-21T12:16:41Z</dcterms:created>
  <dcterms:modified xsi:type="dcterms:W3CDTF">2023-04-23T11:15:18Z</dcterms:modified>
</cp:coreProperties>
</file>