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E:\Desktop\A.Manfelds\"/>
    </mc:Choice>
  </mc:AlternateContent>
  <xr:revisionPtr revIDLastSave="0" documentId="8_{2CA4306C-F8A7-45BB-8CE4-E56C9734E3A5}" xr6:coauthVersionLast="45" xr6:coauthVersionMax="45" xr10:uidLastSave="{00000000-0000-0000-0000-000000000000}"/>
  <bookViews>
    <workbookView xWindow="-108" yWindow="-108" windowWidth="23256" windowHeight="12720" activeTab="2" xr2:uid="{00000000-000D-0000-FFFF-FFFF00000000}"/>
  </bookViews>
  <sheets>
    <sheet name="PP-40" sheetId="1" r:id="rId1"/>
    <sheet name="PP-60" sheetId="2" r:id="rId2"/>
    <sheet name="PŠ-60" sheetId="7" r:id="rId3"/>
    <sheet name="PŠ-40" sheetId="8" r:id="rId4"/>
    <sheet name="MŠ-3x20(W)" sheetId="14" r:id="rId5"/>
    <sheet name="MŠ-3x20(M)" sheetId="15" r:id="rId6"/>
    <sheet name="Fināls PŠ-40" sheetId="16" r:id="rId7"/>
    <sheet name="Fināls PŠ-60" sheetId="17" r:id="rId8"/>
    <sheet name="Fināls PP-60" sheetId="18" r:id="rId9"/>
    <sheet name="Fināls PP-40" sheetId="19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5" hidden="1">'MŠ-3x20(M)'!$B$5:$P$22</definedName>
    <definedName name="_xlnm._FilterDatabase" localSheetId="3" hidden="1">'PŠ-40'!$B$6:$J$8</definedName>
    <definedName name="CurrentGroup" localSheetId="9">[1]Finals!$AO$5</definedName>
    <definedName name="CurrentGroup" localSheetId="8">[2]Finals!$AO$5</definedName>
    <definedName name="CurrentGroup" localSheetId="7">[3]Finals!$AO$5</definedName>
    <definedName name="CurrentGroup">[4]Finals!$AO$5</definedName>
    <definedName name="_xlnm.Print_Area" localSheetId="9">'Fināls PP-40'!$A$1:$O$67</definedName>
    <definedName name="_xlnm.Print_Area" localSheetId="8">'Fināls PP-60'!$A$1:$O$67</definedName>
    <definedName name="_xlnm.Print_Area" localSheetId="6">'Fināls PŠ-40'!$A$1:$O$67</definedName>
    <definedName name="_xlnm.Print_Area" localSheetId="7">'Fināls PŠ-60'!$A$1:$O$67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1" l="1"/>
  <c r="I34" i="8" l="1"/>
  <c r="K27" i="7"/>
  <c r="K26" i="7"/>
  <c r="D1" i="19" l="1"/>
  <c r="D2" i="19"/>
  <c r="B3" i="19"/>
  <c r="B5" i="19"/>
  <c r="E6" i="19"/>
  <c r="F6" i="19"/>
  <c r="G6" i="19"/>
  <c r="H6" i="19"/>
  <c r="I6" i="19"/>
  <c r="J6" i="19"/>
  <c r="K6" i="19"/>
  <c r="L6" i="19"/>
  <c r="M6" i="19"/>
  <c r="E7" i="19"/>
  <c r="F7" i="19"/>
  <c r="G7" i="19"/>
  <c r="H7" i="19"/>
  <c r="I7" i="19"/>
  <c r="J7" i="19"/>
  <c r="K7" i="19"/>
  <c r="L7" i="19"/>
  <c r="M7" i="19"/>
  <c r="E8" i="19"/>
  <c r="F8" i="19"/>
  <c r="E9" i="19"/>
  <c r="F9" i="19"/>
  <c r="E10" i="19"/>
  <c r="F10" i="19"/>
  <c r="B13" i="19"/>
  <c r="E14" i="19"/>
  <c r="F14" i="19"/>
  <c r="G14" i="19"/>
  <c r="H14" i="19"/>
  <c r="I14" i="19"/>
  <c r="J14" i="19"/>
  <c r="K14" i="19"/>
  <c r="L14" i="19"/>
  <c r="M14" i="19"/>
  <c r="E15" i="19"/>
  <c r="F15" i="19"/>
  <c r="G15" i="19"/>
  <c r="H15" i="19"/>
  <c r="I15" i="19"/>
  <c r="J15" i="19"/>
  <c r="K15" i="19"/>
  <c r="L15" i="19"/>
  <c r="M15" i="19"/>
  <c r="E16" i="19"/>
  <c r="F16" i="19"/>
  <c r="E17" i="19"/>
  <c r="F17" i="19"/>
  <c r="E18" i="19"/>
  <c r="F18" i="19"/>
  <c r="B21" i="19"/>
  <c r="E22" i="19"/>
  <c r="F22" i="19"/>
  <c r="G22" i="19"/>
  <c r="H22" i="19"/>
  <c r="I22" i="19"/>
  <c r="J22" i="19"/>
  <c r="K22" i="19"/>
  <c r="L22" i="19"/>
  <c r="M22" i="19"/>
  <c r="E23" i="19"/>
  <c r="F23" i="19"/>
  <c r="G23" i="19"/>
  <c r="H23" i="19"/>
  <c r="I23" i="19"/>
  <c r="J23" i="19"/>
  <c r="K23" i="19"/>
  <c r="L23" i="19"/>
  <c r="M23" i="19"/>
  <c r="E24" i="19"/>
  <c r="F24" i="19"/>
  <c r="E25" i="19"/>
  <c r="F25" i="19"/>
  <c r="E26" i="19"/>
  <c r="F26" i="19"/>
  <c r="B29" i="19"/>
  <c r="E30" i="19"/>
  <c r="F30" i="19"/>
  <c r="G30" i="19"/>
  <c r="H30" i="19"/>
  <c r="I30" i="19"/>
  <c r="J30" i="19"/>
  <c r="K30" i="19"/>
  <c r="L30" i="19"/>
  <c r="M30" i="19"/>
  <c r="E31" i="19"/>
  <c r="F31" i="19"/>
  <c r="G31" i="19"/>
  <c r="H31" i="19"/>
  <c r="I31" i="19"/>
  <c r="J31" i="19"/>
  <c r="K31" i="19"/>
  <c r="L31" i="19"/>
  <c r="M31" i="19"/>
  <c r="E32" i="19"/>
  <c r="F32" i="19"/>
  <c r="E33" i="19"/>
  <c r="F33" i="19"/>
  <c r="E34" i="19"/>
  <c r="F34" i="19"/>
  <c r="B37" i="19"/>
  <c r="E38" i="19"/>
  <c r="F38" i="19"/>
  <c r="G38" i="19"/>
  <c r="H38" i="19"/>
  <c r="I38" i="19"/>
  <c r="J38" i="19"/>
  <c r="K38" i="19"/>
  <c r="L38" i="19"/>
  <c r="M38" i="19"/>
  <c r="E39" i="19"/>
  <c r="F39" i="19"/>
  <c r="G39" i="19"/>
  <c r="H39" i="19"/>
  <c r="I39" i="19"/>
  <c r="J39" i="19"/>
  <c r="K39" i="19"/>
  <c r="L39" i="19"/>
  <c r="M39" i="19"/>
  <c r="E40" i="19"/>
  <c r="F40" i="19"/>
  <c r="E41" i="19"/>
  <c r="F41" i="19"/>
  <c r="E42" i="19"/>
  <c r="F42" i="19"/>
  <c r="B45" i="19"/>
  <c r="E46" i="19"/>
  <c r="F46" i="19"/>
  <c r="G46" i="19"/>
  <c r="H46" i="19"/>
  <c r="I46" i="19"/>
  <c r="J46" i="19"/>
  <c r="K46" i="19"/>
  <c r="L46" i="19"/>
  <c r="M46" i="19"/>
  <c r="E47" i="19"/>
  <c r="F47" i="19"/>
  <c r="G47" i="19"/>
  <c r="H47" i="19"/>
  <c r="I47" i="19"/>
  <c r="J47" i="19"/>
  <c r="K47" i="19"/>
  <c r="L47" i="19"/>
  <c r="M47" i="19"/>
  <c r="E48" i="19"/>
  <c r="F48" i="19"/>
  <c r="E49" i="19"/>
  <c r="F49" i="19"/>
  <c r="E50" i="19"/>
  <c r="F50" i="19"/>
  <c r="B53" i="19"/>
  <c r="E54" i="19"/>
  <c r="F54" i="19"/>
  <c r="G54" i="19"/>
  <c r="H54" i="19"/>
  <c r="I54" i="19"/>
  <c r="J54" i="19"/>
  <c r="K54" i="19"/>
  <c r="L54" i="19"/>
  <c r="M54" i="19"/>
  <c r="E55" i="19"/>
  <c r="F55" i="19"/>
  <c r="G55" i="19"/>
  <c r="H55" i="19"/>
  <c r="I55" i="19"/>
  <c r="J55" i="19"/>
  <c r="K55" i="19"/>
  <c r="L55" i="19"/>
  <c r="M55" i="19"/>
  <c r="E56" i="19"/>
  <c r="F56" i="19"/>
  <c r="E57" i="19"/>
  <c r="F57" i="19"/>
  <c r="E58" i="19"/>
  <c r="F58" i="19"/>
  <c r="B61" i="19"/>
  <c r="E62" i="19"/>
  <c r="F62" i="19"/>
  <c r="G62" i="19"/>
  <c r="H62" i="19"/>
  <c r="I62" i="19"/>
  <c r="J62" i="19"/>
  <c r="K62" i="19"/>
  <c r="L62" i="19"/>
  <c r="M62" i="19"/>
  <c r="E63" i="19"/>
  <c r="F63" i="19"/>
  <c r="G63" i="19"/>
  <c r="H63" i="19"/>
  <c r="I63" i="19"/>
  <c r="J63" i="19"/>
  <c r="K63" i="19"/>
  <c r="L63" i="19"/>
  <c r="M63" i="19"/>
  <c r="E64" i="19"/>
  <c r="F64" i="19"/>
  <c r="E65" i="19"/>
  <c r="F65" i="19"/>
  <c r="E66" i="19"/>
  <c r="F66" i="19"/>
  <c r="E5" i="19" l="1"/>
  <c r="F5" i="19" s="1"/>
  <c r="G5" i="19" s="1"/>
  <c r="H5" i="19" s="1"/>
  <c r="I5" i="19" s="1"/>
  <c r="J5" i="19" s="1"/>
  <c r="K5" i="19" s="1"/>
  <c r="L5" i="19" s="1"/>
  <c r="M5" i="19" s="1"/>
  <c r="E29" i="19"/>
  <c r="F29" i="19" s="1"/>
  <c r="G29" i="19" s="1"/>
  <c r="H29" i="19" s="1"/>
  <c r="I29" i="19" s="1"/>
  <c r="J29" i="19" s="1"/>
  <c r="K29" i="19" s="1"/>
  <c r="L29" i="19" s="1"/>
  <c r="M29" i="19" s="1"/>
  <c r="E37" i="19"/>
  <c r="F37" i="19" s="1"/>
  <c r="G37" i="19" s="1"/>
  <c r="H37" i="19" s="1"/>
  <c r="I37" i="19" s="1"/>
  <c r="J37" i="19" s="1"/>
  <c r="K37" i="19" s="1"/>
  <c r="L37" i="19" s="1"/>
  <c r="M37" i="19" s="1"/>
  <c r="E53" i="19"/>
  <c r="F53" i="19" s="1"/>
  <c r="G53" i="19" s="1"/>
  <c r="H53" i="19" s="1"/>
  <c r="I53" i="19" s="1"/>
  <c r="J53" i="19" s="1"/>
  <c r="K53" i="19" s="1"/>
  <c r="L53" i="19" s="1"/>
  <c r="M53" i="19" s="1"/>
  <c r="E21" i="19"/>
  <c r="F21" i="19" s="1"/>
  <c r="G21" i="19" s="1"/>
  <c r="H21" i="19" s="1"/>
  <c r="I21" i="19" s="1"/>
  <c r="J21" i="19" s="1"/>
  <c r="K21" i="19" s="1"/>
  <c r="L21" i="19" s="1"/>
  <c r="M21" i="19" s="1"/>
  <c r="E45" i="19"/>
  <c r="F45" i="19" s="1"/>
  <c r="G45" i="19" s="1"/>
  <c r="H45" i="19" s="1"/>
  <c r="I45" i="19" s="1"/>
  <c r="J45" i="19" s="1"/>
  <c r="K45" i="19" s="1"/>
  <c r="L45" i="19" s="1"/>
  <c r="M45" i="19" s="1"/>
  <c r="N45" i="19" s="1"/>
  <c r="E13" i="19"/>
  <c r="F13" i="19" s="1"/>
  <c r="G13" i="19" s="1"/>
  <c r="H13" i="19" s="1"/>
  <c r="I13" i="19" s="1"/>
  <c r="J13" i="19" s="1"/>
  <c r="K13" i="19" s="1"/>
  <c r="L13" i="19" s="1"/>
  <c r="M13" i="19" s="1"/>
  <c r="N29" i="19"/>
  <c r="N13" i="19"/>
  <c r="E61" i="19"/>
  <c r="F61" i="19" s="1"/>
  <c r="G61" i="19" s="1"/>
  <c r="H61" i="19" s="1"/>
  <c r="I61" i="19" s="1"/>
  <c r="J61" i="19" s="1"/>
  <c r="K61" i="19" s="1"/>
  <c r="L61" i="19" s="1"/>
  <c r="M61" i="19" s="1"/>
  <c r="O53" i="19"/>
  <c r="N53" i="19"/>
  <c r="O37" i="19"/>
  <c r="N37" i="19"/>
  <c r="O21" i="19"/>
  <c r="N21" i="19"/>
  <c r="O5" i="19"/>
  <c r="N5" i="19"/>
  <c r="O61" i="19" l="1"/>
  <c r="N61" i="19"/>
  <c r="O13" i="19"/>
  <c r="O29" i="19"/>
  <c r="O45" i="19"/>
  <c r="D1" i="18" l="1"/>
  <c r="D2" i="18"/>
  <c r="B3" i="18"/>
  <c r="B5" i="18"/>
  <c r="E6" i="18"/>
  <c r="F6" i="18"/>
  <c r="G6" i="18"/>
  <c r="H6" i="18"/>
  <c r="I6" i="18"/>
  <c r="J6" i="18"/>
  <c r="K6" i="18"/>
  <c r="L6" i="18"/>
  <c r="M6" i="18"/>
  <c r="E7" i="18"/>
  <c r="F7" i="18"/>
  <c r="G7" i="18"/>
  <c r="H7" i="18"/>
  <c r="I7" i="18"/>
  <c r="J7" i="18"/>
  <c r="K7" i="18"/>
  <c r="L7" i="18"/>
  <c r="M7" i="18"/>
  <c r="E8" i="18"/>
  <c r="F8" i="18"/>
  <c r="E9" i="18"/>
  <c r="F9" i="18"/>
  <c r="E10" i="18"/>
  <c r="F10" i="18"/>
  <c r="B13" i="18"/>
  <c r="E14" i="18"/>
  <c r="F14" i="18"/>
  <c r="G14" i="18"/>
  <c r="H14" i="18"/>
  <c r="I14" i="18"/>
  <c r="J14" i="18"/>
  <c r="K14" i="18"/>
  <c r="L14" i="18"/>
  <c r="M14" i="18"/>
  <c r="E15" i="18"/>
  <c r="F15" i="18"/>
  <c r="G15" i="18"/>
  <c r="H15" i="18"/>
  <c r="I15" i="18"/>
  <c r="J15" i="18"/>
  <c r="K15" i="18"/>
  <c r="L15" i="18"/>
  <c r="M15" i="18"/>
  <c r="E16" i="18"/>
  <c r="F16" i="18"/>
  <c r="E17" i="18"/>
  <c r="F17" i="18"/>
  <c r="E18" i="18"/>
  <c r="F18" i="18"/>
  <c r="B21" i="18"/>
  <c r="E22" i="18"/>
  <c r="F22" i="18"/>
  <c r="G22" i="18"/>
  <c r="H22" i="18"/>
  <c r="I22" i="18"/>
  <c r="J22" i="18"/>
  <c r="K22" i="18"/>
  <c r="L22" i="18"/>
  <c r="M22" i="18"/>
  <c r="E23" i="18"/>
  <c r="F23" i="18"/>
  <c r="G23" i="18"/>
  <c r="H23" i="18"/>
  <c r="I23" i="18"/>
  <c r="J23" i="18"/>
  <c r="K23" i="18"/>
  <c r="L23" i="18"/>
  <c r="M23" i="18"/>
  <c r="E24" i="18"/>
  <c r="F24" i="18"/>
  <c r="E25" i="18"/>
  <c r="F25" i="18"/>
  <c r="E26" i="18"/>
  <c r="F26" i="18"/>
  <c r="B29" i="18"/>
  <c r="E30" i="18"/>
  <c r="F30" i="18"/>
  <c r="G30" i="18"/>
  <c r="H30" i="18"/>
  <c r="I30" i="18"/>
  <c r="J30" i="18"/>
  <c r="K30" i="18"/>
  <c r="L30" i="18"/>
  <c r="M30" i="18"/>
  <c r="E31" i="18"/>
  <c r="F31" i="18"/>
  <c r="G31" i="18"/>
  <c r="H31" i="18"/>
  <c r="I31" i="18"/>
  <c r="J31" i="18"/>
  <c r="K31" i="18"/>
  <c r="L31" i="18"/>
  <c r="M31" i="18"/>
  <c r="E32" i="18"/>
  <c r="F32" i="18"/>
  <c r="E33" i="18"/>
  <c r="F33" i="18"/>
  <c r="E34" i="18"/>
  <c r="F34" i="18"/>
  <c r="B37" i="18"/>
  <c r="E38" i="18"/>
  <c r="F38" i="18"/>
  <c r="G38" i="18"/>
  <c r="H38" i="18"/>
  <c r="I38" i="18"/>
  <c r="J38" i="18"/>
  <c r="K38" i="18"/>
  <c r="L38" i="18"/>
  <c r="M38" i="18"/>
  <c r="E39" i="18"/>
  <c r="F39" i="18"/>
  <c r="G39" i="18"/>
  <c r="H39" i="18"/>
  <c r="I39" i="18"/>
  <c r="J39" i="18"/>
  <c r="K39" i="18"/>
  <c r="L39" i="18"/>
  <c r="M39" i="18"/>
  <c r="E40" i="18"/>
  <c r="F40" i="18"/>
  <c r="E41" i="18"/>
  <c r="F41" i="18"/>
  <c r="E42" i="18"/>
  <c r="F42" i="18"/>
  <c r="B45" i="18"/>
  <c r="E46" i="18"/>
  <c r="F46" i="18"/>
  <c r="G46" i="18"/>
  <c r="H46" i="18"/>
  <c r="I46" i="18"/>
  <c r="J46" i="18"/>
  <c r="K46" i="18"/>
  <c r="L46" i="18"/>
  <c r="M46" i="18"/>
  <c r="E47" i="18"/>
  <c r="F47" i="18"/>
  <c r="G47" i="18"/>
  <c r="H47" i="18"/>
  <c r="I47" i="18"/>
  <c r="J47" i="18"/>
  <c r="K47" i="18"/>
  <c r="L47" i="18"/>
  <c r="M47" i="18"/>
  <c r="E48" i="18"/>
  <c r="F48" i="18"/>
  <c r="E49" i="18"/>
  <c r="F49" i="18"/>
  <c r="E50" i="18"/>
  <c r="F50" i="18"/>
  <c r="B53" i="18"/>
  <c r="E54" i="18"/>
  <c r="F54" i="18"/>
  <c r="G54" i="18"/>
  <c r="H54" i="18"/>
  <c r="I54" i="18"/>
  <c r="J54" i="18"/>
  <c r="K54" i="18"/>
  <c r="L54" i="18"/>
  <c r="M54" i="18"/>
  <c r="E55" i="18"/>
  <c r="F55" i="18"/>
  <c r="G55" i="18"/>
  <c r="H55" i="18"/>
  <c r="I55" i="18"/>
  <c r="J55" i="18"/>
  <c r="K55" i="18"/>
  <c r="L55" i="18"/>
  <c r="M55" i="18"/>
  <c r="E56" i="18"/>
  <c r="F56" i="18"/>
  <c r="E57" i="18"/>
  <c r="F57" i="18"/>
  <c r="E58" i="18"/>
  <c r="F58" i="18"/>
  <c r="B61" i="18"/>
  <c r="E62" i="18"/>
  <c r="F62" i="18"/>
  <c r="G62" i="18"/>
  <c r="H62" i="18"/>
  <c r="I62" i="18"/>
  <c r="J62" i="18"/>
  <c r="K62" i="18"/>
  <c r="L62" i="18"/>
  <c r="M62" i="18"/>
  <c r="E63" i="18"/>
  <c r="F63" i="18"/>
  <c r="G63" i="18"/>
  <c r="H63" i="18"/>
  <c r="I63" i="18"/>
  <c r="J63" i="18"/>
  <c r="K63" i="18"/>
  <c r="L63" i="18"/>
  <c r="M63" i="18"/>
  <c r="E64" i="18"/>
  <c r="F64" i="18"/>
  <c r="E65" i="18"/>
  <c r="F65" i="18"/>
  <c r="E66" i="18"/>
  <c r="F66" i="18"/>
  <c r="E61" i="18" l="1"/>
  <c r="F61" i="18" s="1"/>
  <c r="G61" i="18" s="1"/>
  <c r="H61" i="18" s="1"/>
  <c r="I61" i="18" s="1"/>
  <c r="J61" i="18" s="1"/>
  <c r="K61" i="18" s="1"/>
  <c r="L61" i="18" s="1"/>
  <c r="M61" i="18" s="1"/>
  <c r="E29" i="18"/>
  <c r="F29" i="18" s="1"/>
  <c r="G29" i="18" s="1"/>
  <c r="H29" i="18" s="1"/>
  <c r="I29" i="18" s="1"/>
  <c r="J29" i="18" s="1"/>
  <c r="K29" i="18" s="1"/>
  <c r="L29" i="18" s="1"/>
  <c r="M29" i="18" s="1"/>
  <c r="E53" i="18"/>
  <c r="F53" i="18" s="1"/>
  <c r="G53" i="18" s="1"/>
  <c r="H53" i="18" s="1"/>
  <c r="I53" i="18" s="1"/>
  <c r="J53" i="18" s="1"/>
  <c r="K53" i="18" s="1"/>
  <c r="L53" i="18" s="1"/>
  <c r="M53" i="18" s="1"/>
  <c r="E21" i="18"/>
  <c r="F21" i="18" s="1"/>
  <c r="G21" i="18" s="1"/>
  <c r="H21" i="18" s="1"/>
  <c r="I21" i="18" s="1"/>
  <c r="J21" i="18" s="1"/>
  <c r="K21" i="18" s="1"/>
  <c r="L21" i="18" s="1"/>
  <c r="M21" i="18" s="1"/>
  <c r="E45" i="18"/>
  <c r="F45" i="18" s="1"/>
  <c r="G45" i="18" s="1"/>
  <c r="H45" i="18" s="1"/>
  <c r="I45" i="18" s="1"/>
  <c r="J45" i="18" s="1"/>
  <c r="K45" i="18" s="1"/>
  <c r="L45" i="18" s="1"/>
  <c r="M45" i="18" s="1"/>
  <c r="E13" i="18"/>
  <c r="F13" i="18" s="1"/>
  <c r="G13" i="18" s="1"/>
  <c r="H13" i="18" s="1"/>
  <c r="I13" i="18" s="1"/>
  <c r="J13" i="18" s="1"/>
  <c r="K13" i="18" s="1"/>
  <c r="L13" i="18" s="1"/>
  <c r="M13" i="18" s="1"/>
  <c r="E37" i="18"/>
  <c r="F37" i="18" s="1"/>
  <c r="G37" i="18" s="1"/>
  <c r="H37" i="18" s="1"/>
  <c r="I37" i="18" s="1"/>
  <c r="J37" i="18" s="1"/>
  <c r="K37" i="18" s="1"/>
  <c r="L37" i="18" s="1"/>
  <c r="M37" i="18" s="1"/>
  <c r="E5" i="18"/>
  <c r="F5" i="18" s="1"/>
  <c r="G5" i="18" s="1"/>
  <c r="H5" i="18" s="1"/>
  <c r="I5" i="18" s="1"/>
  <c r="J5" i="18" s="1"/>
  <c r="K5" i="18" s="1"/>
  <c r="L5" i="18" s="1"/>
  <c r="M5" i="18" s="1"/>
  <c r="O45" i="18" s="1"/>
  <c r="N29" i="18"/>
  <c r="N13" i="18"/>
  <c r="O61" i="18"/>
  <c r="N61" i="18"/>
  <c r="O53" i="18"/>
  <c r="N53" i="18"/>
  <c r="O37" i="18"/>
  <c r="N37" i="18"/>
  <c r="O21" i="18"/>
  <c r="N21" i="18"/>
  <c r="O5" i="18"/>
  <c r="N5" i="18"/>
  <c r="O29" i="18" l="1"/>
  <c r="N45" i="18"/>
  <c r="O13" i="18"/>
  <c r="D1" i="17"/>
  <c r="D2" i="17"/>
  <c r="B3" i="17"/>
  <c r="B5" i="17"/>
  <c r="E6" i="17"/>
  <c r="F6" i="17"/>
  <c r="G6" i="17"/>
  <c r="H6" i="17"/>
  <c r="I6" i="17"/>
  <c r="J6" i="17"/>
  <c r="K6" i="17"/>
  <c r="L6" i="17"/>
  <c r="M6" i="17"/>
  <c r="E7" i="17"/>
  <c r="F7" i="17"/>
  <c r="G7" i="17"/>
  <c r="H7" i="17"/>
  <c r="I7" i="17"/>
  <c r="J7" i="17"/>
  <c r="K7" i="17"/>
  <c r="L7" i="17"/>
  <c r="M7" i="17"/>
  <c r="E8" i="17"/>
  <c r="F8" i="17"/>
  <c r="E9" i="17"/>
  <c r="F9" i="17"/>
  <c r="E10" i="17"/>
  <c r="F10" i="17"/>
  <c r="B13" i="17"/>
  <c r="E14" i="17"/>
  <c r="F14" i="17"/>
  <c r="G14" i="17"/>
  <c r="H14" i="17"/>
  <c r="I14" i="17"/>
  <c r="J14" i="17"/>
  <c r="K14" i="17"/>
  <c r="L14" i="17"/>
  <c r="M14" i="17"/>
  <c r="E15" i="17"/>
  <c r="F15" i="17"/>
  <c r="G15" i="17"/>
  <c r="H15" i="17"/>
  <c r="I15" i="17"/>
  <c r="J15" i="17"/>
  <c r="K15" i="17"/>
  <c r="L15" i="17"/>
  <c r="M15" i="17"/>
  <c r="E16" i="17"/>
  <c r="F16" i="17"/>
  <c r="E17" i="17"/>
  <c r="F17" i="17"/>
  <c r="E18" i="17"/>
  <c r="F18" i="17"/>
  <c r="B21" i="17"/>
  <c r="E22" i="17"/>
  <c r="F22" i="17"/>
  <c r="G22" i="17"/>
  <c r="H22" i="17"/>
  <c r="I22" i="17"/>
  <c r="J22" i="17"/>
  <c r="K22" i="17"/>
  <c r="L22" i="17"/>
  <c r="M22" i="17"/>
  <c r="E23" i="17"/>
  <c r="F23" i="17"/>
  <c r="G23" i="17"/>
  <c r="H23" i="17"/>
  <c r="I23" i="17"/>
  <c r="J23" i="17"/>
  <c r="K23" i="17"/>
  <c r="L23" i="17"/>
  <c r="M23" i="17"/>
  <c r="E24" i="17"/>
  <c r="F24" i="17"/>
  <c r="E25" i="17"/>
  <c r="F25" i="17"/>
  <c r="E26" i="17"/>
  <c r="F26" i="17"/>
  <c r="B29" i="17"/>
  <c r="E30" i="17"/>
  <c r="F30" i="17"/>
  <c r="G30" i="17"/>
  <c r="H30" i="17"/>
  <c r="I30" i="17"/>
  <c r="J30" i="17"/>
  <c r="K30" i="17"/>
  <c r="L30" i="17"/>
  <c r="M30" i="17"/>
  <c r="E31" i="17"/>
  <c r="F31" i="17"/>
  <c r="G31" i="17"/>
  <c r="H31" i="17"/>
  <c r="I31" i="17"/>
  <c r="J31" i="17"/>
  <c r="K31" i="17"/>
  <c r="L31" i="17"/>
  <c r="M31" i="17"/>
  <c r="E32" i="17"/>
  <c r="F32" i="17"/>
  <c r="E33" i="17"/>
  <c r="F33" i="17"/>
  <c r="E34" i="17"/>
  <c r="F34" i="17"/>
  <c r="B37" i="17"/>
  <c r="E38" i="17"/>
  <c r="F38" i="17"/>
  <c r="G38" i="17"/>
  <c r="H38" i="17"/>
  <c r="I38" i="17"/>
  <c r="J38" i="17"/>
  <c r="K38" i="17"/>
  <c r="L38" i="17"/>
  <c r="M38" i="17"/>
  <c r="E39" i="17"/>
  <c r="F39" i="17"/>
  <c r="G39" i="17"/>
  <c r="H39" i="17"/>
  <c r="I39" i="17"/>
  <c r="J39" i="17"/>
  <c r="K39" i="17"/>
  <c r="L39" i="17"/>
  <c r="M39" i="17"/>
  <c r="E40" i="17"/>
  <c r="F40" i="17"/>
  <c r="E41" i="17"/>
  <c r="F41" i="17"/>
  <c r="E42" i="17"/>
  <c r="F42" i="17"/>
  <c r="B45" i="17"/>
  <c r="E46" i="17"/>
  <c r="F46" i="17"/>
  <c r="G46" i="17"/>
  <c r="H46" i="17"/>
  <c r="I46" i="17"/>
  <c r="J46" i="17"/>
  <c r="K46" i="17"/>
  <c r="L46" i="17"/>
  <c r="M46" i="17"/>
  <c r="E47" i="17"/>
  <c r="F47" i="17"/>
  <c r="G47" i="17"/>
  <c r="H47" i="17"/>
  <c r="I47" i="17"/>
  <c r="J47" i="17"/>
  <c r="K47" i="17"/>
  <c r="L47" i="17"/>
  <c r="M47" i="17"/>
  <c r="E48" i="17"/>
  <c r="F48" i="17"/>
  <c r="E49" i="17"/>
  <c r="F49" i="17"/>
  <c r="E50" i="17"/>
  <c r="F50" i="17"/>
  <c r="B53" i="17"/>
  <c r="E54" i="17"/>
  <c r="F54" i="17"/>
  <c r="G54" i="17"/>
  <c r="H54" i="17"/>
  <c r="I54" i="17"/>
  <c r="J54" i="17"/>
  <c r="K54" i="17"/>
  <c r="L54" i="17"/>
  <c r="M54" i="17"/>
  <c r="E55" i="17"/>
  <c r="F55" i="17"/>
  <c r="G55" i="17"/>
  <c r="H55" i="17"/>
  <c r="I55" i="17"/>
  <c r="J55" i="17"/>
  <c r="K55" i="17"/>
  <c r="L55" i="17"/>
  <c r="M55" i="17"/>
  <c r="E56" i="17"/>
  <c r="F56" i="17"/>
  <c r="E57" i="17"/>
  <c r="F57" i="17"/>
  <c r="E58" i="17"/>
  <c r="F58" i="17"/>
  <c r="B61" i="17"/>
  <c r="E62" i="17"/>
  <c r="F62" i="17"/>
  <c r="G62" i="17"/>
  <c r="H62" i="17"/>
  <c r="I62" i="17"/>
  <c r="J62" i="17"/>
  <c r="K62" i="17"/>
  <c r="L62" i="17"/>
  <c r="M62" i="17"/>
  <c r="E63" i="17"/>
  <c r="F63" i="17"/>
  <c r="G63" i="17"/>
  <c r="H63" i="17"/>
  <c r="I63" i="17"/>
  <c r="J63" i="17"/>
  <c r="K63" i="17"/>
  <c r="L63" i="17"/>
  <c r="M63" i="17"/>
  <c r="E64" i="17"/>
  <c r="F64" i="17"/>
  <c r="E65" i="17"/>
  <c r="F65" i="17"/>
  <c r="E66" i="17"/>
  <c r="F66" i="17"/>
  <c r="D1" i="16"/>
  <c r="D2" i="16"/>
  <c r="B3" i="16"/>
  <c r="B5" i="16"/>
  <c r="E6" i="16"/>
  <c r="F6" i="16"/>
  <c r="G6" i="16"/>
  <c r="H6" i="16"/>
  <c r="I6" i="16"/>
  <c r="J6" i="16"/>
  <c r="K6" i="16"/>
  <c r="L6" i="16"/>
  <c r="M6" i="16"/>
  <c r="E7" i="16"/>
  <c r="F7" i="16"/>
  <c r="G7" i="16"/>
  <c r="H7" i="16"/>
  <c r="I7" i="16"/>
  <c r="J7" i="16"/>
  <c r="K7" i="16"/>
  <c r="L7" i="16"/>
  <c r="M7" i="16"/>
  <c r="E8" i="16"/>
  <c r="F8" i="16"/>
  <c r="E9" i="16"/>
  <c r="F9" i="16"/>
  <c r="E10" i="16"/>
  <c r="F10" i="16"/>
  <c r="B13" i="16"/>
  <c r="E14" i="16"/>
  <c r="F14" i="16"/>
  <c r="G14" i="16"/>
  <c r="H14" i="16"/>
  <c r="I14" i="16"/>
  <c r="J14" i="16"/>
  <c r="K14" i="16"/>
  <c r="L14" i="16"/>
  <c r="M14" i="16"/>
  <c r="E15" i="16"/>
  <c r="F15" i="16"/>
  <c r="G15" i="16"/>
  <c r="H15" i="16"/>
  <c r="I15" i="16"/>
  <c r="J15" i="16"/>
  <c r="K15" i="16"/>
  <c r="L15" i="16"/>
  <c r="M15" i="16"/>
  <c r="E16" i="16"/>
  <c r="F16" i="16"/>
  <c r="E17" i="16"/>
  <c r="F17" i="16"/>
  <c r="E18" i="16"/>
  <c r="F18" i="16"/>
  <c r="B21" i="16"/>
  <c r="E22" i="16"/>
  <c r="F22" i="16"/>
  <c r="G22" i="16"/>
  <c r="H22" i="16"/>
  <c r="I22" i="16"/>
  <c r="J22" i="16"/>
  <c r="K22" i="16"/>
  <c r="L22" i="16"/>
  <c r="M22" i="16"/>
  <c r="E23" i="16"/>
  <c r="F23" i="16"/>
  <c r="G23" i="16"/>
  <c r="H23" i="16"/>
  <c r="I23" i="16"/>
  <c r="J23" i="16"/>
  <c r="K23" i="16"/>
  <c r="L23" i="16"/>
  <c r="M23" i="16"/>
  <c r="E24" i="16"/>
  <c r="F24" i="16"/>
  <c r="E25" i="16"/>
  <c r="F25" i="16"/>
  <c r="E26" i="16"/>
  <c r="F26" i="16"/>
  <c r="B29" i="16"/>
  <c r="E30" i="16"/>
  <c r="F30" i="16"/>
  <c r="G30" i="16"/>
  <c r="H30" i="16"/>
  <c r="I30" i="16"/>
  <c r="J30" i="16"/>
  <c r="K30" i="16"/>
  <c r="L30" i="16"/>
  <c r="M30" i="16"/>
  <c r="E31" i="16"/>
  <c r="F31" i="16"/>
  <c r="G31" i="16"/>
  <c r="H31" i="16"/>
  <c r="I31" i="16"/>
  <c r="J31" i="16"/>
  <c r="K31" i="16"/>
  <c r="L31" i="16"/>
  <c r="M31" i="16"/>
  <c r="E32" i="16"/>
  <c r="F32" i="16"/>
  <c r="E33" i="16"/>
  <c r="F33" i="16"/>
  <c r="E34" i="16"/>
  <c r="F34" i="16"/>
  <c r="B37" i="16"/>
  <c r="E38" i="16"/>
  <c r="F38" i="16"/>
  <c r="G38" i="16"/>
  <c r="H38" i="16"/>
  <c r="I38" i="16"/>
  <c r="J38" i="16"/>
  <c r="K38" i="16"/>
  <c r="L38" i="16"/>
  <c r="M38" i="16"/>
  <c r="E39" i="16"/>
  <c r="F39" i="16"/>
  <c r="G39" i="16"/>
  <c r="H39" i="16"/>
  <c r="I39" i="16"/>
  <c r="J39" i="16"/>
  <c r="K39" i="16"/>
  <c r="L39" i="16"/>
  <c r="M39" i="16"/>
  <c r="E40" i="16"/>
  <c r="F40" i="16"/>
  <c r="E41" i="16"/>
  <c r="F41" i="16"/>
  <c r="E42" i="16"/>
  <c r="F42" i="16"/>
  <c r="B45" i="16"/>
  <c r="E46" i="16"/>
  <c r="F46" i="16"/>
  <c r="G46" i="16"/>
  <c r="H46" i="16"/>
  <c r="I46" i="16"/>
  <c r="J46" i="16"/>
  <c r="K46" i="16"/>
  <c r="L46" i="16"/>
  <c r="M46" i="16"/>
  <c r="E47" i="16"/>
  <c r="F47" i="16"/>
  <c r="G47" i="16"/>
  <c r="H47" i="16"/>
  <c r="I47" i="16"/>
  <c r="J47" i="16"/>
  <c r="K47" i="16"/>
  <c r="L47" i="16"/>
  <c r="M47" i="16"/>
  <c r="E48" i="16"/>
  <c r="F48" i="16"/>
  <c r="E49" i="16"/>
  <c r="F49" i="16"/>
  <c r="E50" i="16"/>
  <c r="F50" i="16"/>
  <c r="B53" i="16"/>
  <c r="E54" i="16"/>
  <c r="F54" i="16"/>
  <c r="G54" i="16"/>
  <c r="H54" i="16"/>
  <c r="I54" i="16"/>
  <c r="J54" i="16"/>
  <c r="K54" i="16"/>
  <c r="L54" i="16"/>
  <c r="M54" i="16"/>
  <c r="E55" i="16"/>
  <c r="F55" i="16"/>
  <c r="G55" i="16"/>
  <c r="H55" i="16"/>
  <c r="I55" i="16"/>
  <c r="J55" i="16"/>
  <c r="K55" i="16"/>
  <c r="L55" i="16"/>
  <c r="M55" i="16"/>
  <c r="E56" i="16"/>
  <c r="F56" i="16"/>
  <c r="E57" i="16"/>
  <c r="F57" i="16"/>
  <c r="E58" i="16"/>
  <c r="F58" i="16"/>
  <c r="B61" i="16"/>
  <c r="E62" i="16"/>
  <c r="F62" i="16"/>
  <c r="G62" i="16"/>
  <c r="H62" i="16"/>
  <c r="I62" i="16"/>
  <c r="J62" i="16"/>
  <c r="K62" i="16"/>
  <c r="L62" i="16"/>
  <c r="M62" i="16"/>
  <c r="E63" i="16"/>
  <c r="F63" i="16"/>
  <c r="G63" i="16"/>
  <c r="H63" i="16"/>
  <c r="I63" i="16"/>
  <c r="J63" i="16"/>
  <c r="K63" i="16"/>
  <c r="L63" i="16"/>
  <c r="M63" i="16"/>
  <c r="E64" i="16"/>
  <c r="F64" i="16"/>
  <c r="E65" i="16"/>
  <c r="F65" i="16"/>
  <c r="E66" i="16"/>
  <c r="F66" i="16"/>
  <c r="I6" i="15"/>
  <c r="L6" i="15"/>
  <c r="O6" i="15"/>
  <c r="P6" i="15" s="1"/>
  <c r="I7" i="15"/>
  <c r="L7" i="15"/>
  <c r="O7" i="15"/>
  <c r="P7" i="15"/>
  <c r="I8" i="15"/>
  <c r="L8" i="15"/>
  <c r="O8" i="15"/>
  <c r="P8" i="15"/>
  <c r="I9" i="15"/>
  <c r="L9" i="15"/>
  <c r="O9" i="15"/>
  <c r="P9" i="15"/>
  <c r="I10" i="15"/>
  <c r="L10" i="15"/>
  <c r="O10" i="15"/>
  <c r="P10" i="15"/>
  <c r="I11" i="15"/>
  <c r="L11" i="15"/>
  <c r="O11" i="15"/>
  <c r="P11" i="15"/>
  <c r="I12" i="15"/>
  <c r="L12" i="15"/>
  <c r="O12" i="15"/>
  <c r="P12" i="15"/>
  <c r="I13" i="15"/>
  <c r="L13" i="15"/>
  <c r="O13" i="15"/>
  <c r="P13" i="15"/>
  <c r="I14" i="15"/>
  <c r="L14" i="15"/>
  <c r="O14" i="15"/>
  <c r="P14" i="15"/>
  <c r="I15" i="15"/>
  <c r="L15" i="15"/>
  <c r="O15" i="15"/>
  <c r="P15" i="15"/>
  <c r="I16" i="15"/>
  <c r="L16" i="15"/>
  <c r="O16" i="15"/>
  <c r="P16" i="15"/>
  <c r="I17" i="15"/>
  <c r="L17" i="15"/>
  <c r="O17" i="15"/>
  <c r="P17" i="15"/>
  <c r="I18" i="15"/>
  <c r="L18" i="15"/>
  <c r="O18" i="15"/>
  <c r="P18" i="15"/>
  <c r="I19" i="15"/>
  <c r="L19" i="15"/>
  <c r="O19" i="15"/>
  <c r="P19" i="15"/>
  <c r="I20" i="15"/>
  <c r="L20" i="15"/>
  <c r="O20" i="15"/>
  <c r="P20" i="15"/>
  <c r="I21" i="15"/>
  <c r="L21" i="15"/>
  <c r="O21" i="15"/>
  <c r="P21" i="15"/>
  <c r="I22" i="15"/>
  <c r="L22" i="15"/>
  <c r="O22" i="15"/>
  <c r="P22" i="15"/>
  <c r="I23" i="15"/>
  <c r="L23" i="15"/>
  <c r="O23" i="15"/>
  <c r="P23" i="15"/>
  <c r="I24" i="15"/>
  <c r="L24" i="15"/>
  <c r="O24" i="15"/>
  <c r="P24" i="15"/>
  <c r="I6" i="14"/>
  <c r="L6" i="14"/>
  <c r="O6" i="14"/>
  <c r="P6" i="14"/>
  <c r="I7" i="14"/>
  <c r="L7" i="14"/>
  <c r="O7" i="14"/>
  <c r="P7" i="14"/>
  <c r="I8" i="14"/>
  <c r="L8" i="14"/>
  <c r="O8" i="14"/>
  <c r="P8" i="14"/>
  <c r="I9" i="14"/>
  <c r="L9" i="14"/>
  <c r="O9" i="14"/>
  <c r="P9" i="14"/>
  <c r="I10" i="14"/>
  <c r="L10" i="14"/>
  <c r="O10" i="14"/>
  <c r="P10" i="14"/>
  <c r="I11" i="14"/>
  <c r="L11" i="14"/>
  <c r="O11" i="14"/>
  <c r="P11" i="14"/>
  <c r="I12" i="14"/>
  <c r="L12" i="14"/>
  <c r="O12" i="14"/>
  <c r="P12" i="14"/>
  <c r="I13" i="14"/>
  <c r="L13" i="14"/>
  <c r="O13" i="14"/>
  <c r="P13" i="14"/>
  <c r="I14" i="14"/>
  <c r="L14" i="14"/>
  <c r="O14" i="14"/>
  <c r="P14" i="14"/>
  <c r="I15" i="14"/>
  <c r="L15" i="14"/>
  <c r="O15" i="14"/>
  <c r="P15" i="14"/>
  <c r="I16" i="14"/>
  <c r="L16" i="14"/>
  <c r="O16" i="14"/>
  <c r="P16" i="14"/>
  <c r="I17" i="14"/>
  <c r="L17" i="14"/>
  <c r="O17" i="14"/>
  <c r="P17" i="14"/>
  <c r="I18" i="14"/>
  <c r="L18" i="14"/>
  <c r="O18" i="14"/>
  <c r="P18" i="14"/>
  <c r="I19" i="14"/>
  <c r="L19" i="14"/>
  <c r="O19" i="14"/>
  <c r="P19" i="14"/>
  <c r="I20" i="14"/>
  <c r="L20" i="14"/>
  <c r="O20" i="14"/>
  <c r="P20" i="14"/>
  <c r="I21" i="14"/>
  <c r="L21" i="14"/>
  <c r="O21" i="14"/>
  <c r="P21" i="14"/>
  <c r="I22" i="14"/>
  <c r="L22" i="14"/>
  <c r="O22" i="14"/>
  <c r="P22" i="14"/>
  <c r="I23" i="14"/>
  <c r="L23" i="14"/>
  <c r="O23" i="14"/>
  <c r="P23" i="14"/>
  <c r="I24" i="14"/>
  <c r="L24" i="14"/>
  <c r="O24" i="14"/>
  <c r="P24" i="14"/>
  <c r="I25" i="14"/>
  <c r="L25" i="14"/>
  <c r="O25" i="14"/>
  <c r="P25" i="14"/>
  <c r="I26" i="14"/>
  <c r="L26" i="14"/>
  <c r="O26" i="14"/>
  <c r="P26" i="14"/>
  <c r="E45" i="16" l="1"/>
  <c r="F45" i="16" s="1"/>
  <c r="G45" i="16" s="1"/>
  <c r="H45" i="16" s="1"/>
  <c r="I45" i="16" s="1"/>
  <c r="J45" i="16" s="1"/>
  <c r="K45" i="16" s="1"/>
  <c r="L45" i="16" s="1"/>
  <c r="M45" i="16" s="1"/>
  <c r="E13" i="16"/>
  <c r="F13" i="16" s="1"/>
  <c r="G13" i="16" s="1"/>
  <c r="H13" i="16" s="1"/>
  <c r="I13" i="16" s="1"/>
  <c r="J13" i="16" s="1"/>
  <c r="K13" i="16" s="1"/>
  <c r="L13" i="16" s="1"/>
  <c r="M13" i="16" s="1"/>
  <c r="E37" i="17"/>
  <c r="F37" i="17" s="1"/>
  <c r="G37" i="17" s="1"/>
  <c r="H37" i="17" s="1"/>
  <c r="I37" i="17" s="1"/>
  <c r="J37" i="17" s="1"/>
  <c r="K37" i="17" s="1"/>
  <c r="L37" i="17" s="1"/>
  <c r="M37" i="17" s="1"/>
  <c r="E5" i="17"/>
  <c r="E37" i="16"/>
  <c r="F37" i="16" s="1"/>
  <c r="G37" i="16" s="1"/>
  <c r="H37" i="16" s="1"/>
  <c r="I37" i="16" s="1"/>
  <c r="J37" i="16" s="1"/>
  <c r="K37" i="16" s="1"/>
  <c r="L37" i="16" s="1"/>
  <c r="M37" i="16" s="1"/>
  <c r="E5" i="16"/>
  <c r="E29" i="17"/>
  <c r="F29" i="17" s="1"/>
  <c r="G29" i="17" s="1"/>
  <c r="H29" i="17" s="1"/>
  <c r="I29" i="17" s="1"/>
  <c r="J29" i="17" s="1"/>
  <c r="K29" i="17" s="1"/>
  <c r="L29" i="17" s="1"/>
  <c r="M29" i="17" s="1"/>
  <c r="E29" i="16"/>
  <c r="F29" i="16" s="1"/>
  <c r="G29" i="16" s="1"/>
  <c r="H29" i="16" s="1"/>
  <c r="I29" i="16" s="1"/>
  <c r="J29" i="16" s="1"/>
  <c r="K29" i="16" s="1"/>
  <c r="L29" i="16" s="1"/>
  <c r="M29" i="16" s="1"/>
  <c r="E53" i="17"/>
  <c r="F53" i="17" s="1"/>
  <c r="G53" i="17" s="1"/>
  <c r="H53" i="17" s="1"/>
  <c r="I53" i="17" s="1"/>
  <c r="J53" i="17" s="1"/>
  <c r="K53" i="17" s="1"/>
  <c r="L53" i="17" s="1"/>
  <c r="M53" i="17" s="1"/>
  <c r="E21" i="17"/>
  <c r="F21" i="17" s="1"/>
  <c r="G21" i="17" s="1"/>
  <c r="H21" i="17" s="1"/>
  <c r="I21" i="17" s="1"/>
  <c r="J21" i="17" s="1"/>
  <c r="K21" i="17" s="1"/>
  <c r="L21" i="17" s="1"/>
  <c r="M21" i="17" s="1"/>
  <c r="F5" i="17"/>
  <c r="G5" i="17" s="1"/>
  <c r="H5" i="17" s="1"/>
  <c r="I5" i="17" s="1"/>
  <c r="J5" i="17" s="1"/>
  <c r="K5" i="17" s="1"/>
  <c r="L5" i="17" s="1"/>
  <c r="M5" i="17" s="1"/>
  <c r="N37" i="17" s="1"/>
  <c r="E53" i="16"/>
  <c r="F53" i="16" s="1"/>
  <c r="G53" i="16" s="1"/>
  <c r="H53" i="16" s="1"/>
  <c r="I53" i="16" s="1"/>
  <c r="J53" i="16" s="1"/>
  <c r="K53" i="16" s="1"/>
  <c r="L53" i="16" s="1"/>
  <c r="M53" i="16" s="1"/>
  <c r="E21" i="16"/>
  <c r="F21" i="16" s="1"/>
  <c r="G21" i="16" s="1"/>
  <c r="H21" i="16" s="1"/>
  <c r="I21" i="16" s="1"/>
  <c r="J21" i="16" s="1"/>
  <c r="K21" i="16" s="1"/>
  <c r="L21" i="16" s="1"/>
  <c r="M21" i="16" s="1"/>
  <c r="O5" i="16" s="1"/>
  <c r="F5" i="16"/>
  <c r="G5" i="16" s="1"/>
  <c r="H5" i="16" s="1"/>
  <c r="I5" i="16" s="1"/>
  <c r="J5" i="16" s="1"/>
  <c r="K5" i="16" s="1"/>
  <c r="L5" i="16" s="1"/>
  <c r="M5" i="16" s="1"/>
  <c r="E45" i="17"/>
  <c r="F45" i="17" s="1"/>
  <c r="G45" i="17" s="1"/>
  <c r="H45" i="17" s="1"/>
  <c r="I45" i="17" s="1"/>
  <c r="J45" i="17" s="1"/>
  <c r="K45" i="17" s="1"/>
  <c r="L45" i="17" s="1"/>
  <c r="M45" i="17" s="1"/>
  <c r="O53" i="17" s="1"/>
  <c r="E13" i="17"/>
  <c r="F13" i="17" s="1"/>
  <c r="G13" i="17" s="1"/>
  <c r="H13" i="17" s="1"/>
  <c r="I13" i="17" s="1"/>
  <c r="J13" i="17" s="1"/>
  <c r="K13" i="17" s="1"/>
  <c r="L13" i="17" s="1"/>
  <c r="M13" i="17" s="1"/>
  <c r="E61" i="17"/>
  <c r="F61" i="17" s="1"/>
  <c r="G61" i="17" s="1"/>
  <c r="H61" i="17" s="1"/>
  <c r="I61" i="17" s="1"/>
  <c r="J61" i="17" s="1"/>
  <c r="K61" i="17" s="1"/>
  <c r="L61" i="17" s="1"/>
  <c r="M61" i="17" s="1"/>
  <c r="N61" i="17" s="1"/>
  <c r="O37" i="17"/>
  <c r="E61" i="16"/>
  <c r="F61" i="16" s="1"/>
  <c r="G61" i="16" s="1"/>
  <c r="H61" i="16" s="1"/>
  <c r="I61" i="16" s="1"/>
  <c r="J61" i="16" s="1"/>
  <c r="K61" i="16" s="1"/>
  <c r="L61" i="16" s="1"/>
  <c r="M61" i="16" s="1"/>
  <c r="N61" i="16" s="1"/>
  <c r="N37" i="16"/>
  <c r="O21" i="16"/>
  <c r="O37" i="16"/>
  <c r="O53" i="16"/>
  <c r="O21" i="17" l="1"/>
  <c r="O5" i="17"/>
  <c r="N5" i="17"/>
  <c r="N5" i="16"/>
  <c r="N29" i="17"/>
  <c r="O61" i="17"/>
  <c r="O45" i="17"/>
  <c r="O29" i="17"/>
  <c r="O13" i="17"/>
  <c r="N21" i="17"/>
  <c r="N53" i="17"/>
  <c r="N13" i="17"/>
  <c r="N45" i="17"/>
  <c r="N29" i="16"/>
  <c r="O61" i="16"/>
  <c r="O45" i="16"/>
  <c r="O29" i="16"/>
  <c r="O13" i="16"/>
  <c r="N21" i="16"/>
  <c r="N53" i="16"/>
  <c r="N13" i="16"/>
  <c r="N45" i="16"/>
  <c r="I10" i="8" l="1"/>
  <c r="I9" i="8"/>
  <c r="I25" i="8" l="1"/>
  <c r="I17" i="8"/>
  <c r="I19" i="8"/>
  <c r="I20" i="8"/>
  <c r="I8" i="8"/>
  <c r="I12" i="8"/>
  <c r="I23" i="8"/>
  <c r="I24" i="8"/>
  <c r="I27" i="8"/>
  <c r="I26" i="8"/>
  <c r="I30" i="8"/>
  <c r="I29" i="8"/>
  <c r="I7" i="8"/>
  <c r="I16" i="8"/>
  <c r="I11" i="8"/>
  <c r="I32" i="8"/>
  <c r="I22" i="8"/>
  <c r="I13" i="8"/>
  <c r="I6" i="8"/>
  <c r="I15" i="8"/>
  <c r="I33" i="8"/>
  <c r="I31" i="8"/>
  <c r="I28" i="8"/>
  <c r="I18" i="8"/>
  <c r="I21" i="8"/>
  <c r="K6" i="7"/>
  <c r="K17" i="7"/>
  <c r="K23" i="7"/>
  <c r="K16" i="7"/>
  <c r="K20" i="7"/>
  <c r="K15" i="7"/>
  <c r="K25" i="7"/>
  <c r="K8" i="7"/>
  <c r="K29" i="7"/>
  <c r="K28" i="7"/>
  <c r="K11" i="7"/>
  <c r="K21" i="7"/>
  <c r="K19" i="7"/>
  <c r="K14" i="7"/>
  <c r="K9" i="7"/>
  <c r="K22" i="7"/>
  <c r="K10" i="7"/>
  <c r="K24" i="7"/>
  <c r="K7" i="7"/>
  <c r="K12" i="7"/>
  <c r="K13" i="7"/>
  <c r="K18" i="7"/>
  <c r="I14" i="8"/>
  <c r="L26" i="2" l="1"/>
  <c r="L25" i="2"/>
  <c r="J10" i="1"/>
  <c r="L9" i="2"/>
  <c r="L20" i="2"/>
  <c r="L22" i="2"/>
  <c r="L28" i="2"/>
  <c r="L27" i="2"/>
  <c r="J7" i="1"/>
  <c r="J15" i="1"/>
  <c r="J23" i="1"/>
  <c r="J19" i="1"/>
  <c r="J18" i="1"/>
  <c r="J12" i="1"/>
  <c r="J21" i="1"/>
  <c r="J9" i="1"/>
  <c r="J25" i="1"/>
  <c r="L33" i="2"/>
  <c r="L34" i="2"/>
  <c r="L35" i="2"/>
  <c r="L32" i="2"/>
  <c r="L36" i="2"/>
  <c r="L13" i="2"/>
  <c r="L14" i="2"/>
  <c r="L16" i="2"/>
  <c r="L21" i="2"/>
  <c r="L11" i="2"/>
  <c r="L12" i="2"/>
  <c r="L18" i="2"/>
  <c r="L17" i="2"/>
  <c r="L24" i="2"/>
  <c r="L30" i="2"/>
  <c r="L19" i="2"/>
  <c r="L15" i="2"/>
  <c r="L10" i="2"/>
  <c r="L29" i="2"/>
  <c r="L8" i="2"/>
  <c r="L7" i="2"/>
  <c r="L23" i="2"/>
  <c r="L31" i="2"/>
  <c r="J13" i="1"/>
  <c r="J8" i="1"/>
  <c r="J17" i="1"/>
  <c r="J11" i="1"/>
  <c r="J22" i="1"/>
  <c r="J14" i="1"/>
  <c r="J24" i="1"/>
  <c r="J20" i="1"/>
  <c r="J16" i="1"/>
</calcChain>
</file>

<file path=xl/sharedStrings.xml><?xml version="1.0" encoding="utf-8"?>
<sst xmlns="http://schemas.openxmlformats.org/spreadsheetml/2006/main" count="813" uniqueCount="205">
  <si>
    <t>Sporta klases:  SKSM(384); SM(378); SMK(370); I(357); II(340); III(310)</t>
  </si>
  <si>
    <t>PP-40(W) - 40 šāvieni ar pneimatisko pistoli, 10m, Women</t>
  </si>
  <si>
    <t>KVALIFIKĀCIJAS REZULTĀTI</t>
  </si>
  <si>
    <t>Vieta</t>
  </si>
  <si>
    <t>Vārds</t>
  </si>
  <si>
    <t>Gads</t>
  </si>
  <si>
    <t>Komanda</t>
  </si>
  <si>
    <t>SUM</t>
  </si>
  <si>
    <t>10x</t>
  </si>
  <si>
    <t>QF</t>
  </si>
  <si>
    <t>Nadežda JURČENKO</t>
  </si>
  <si>
    <t>Sacensību galvenais tiesnesis, Nacionālās kategorijas tiesnesis                                        J.Šalms</t>
  </si>
  <si>
    <t>Sacensību galvenais sekretārs, 1.kategorijas tiesnesis                                                           G.Rēdere</t>
  </si>
  <si>
    <t>Matis RUSSI</t>
  </si>
  <si>
    <t>1.</t>
  </si>
  <si>
    <t>2.</t>
  </si>
  <si>
    <t>3.</t>
  </si>
  <si>
    <t>4.</t>
  </si>
  <si>
    <t>5.</t>
  </si>
  <si>
    <t>6.</t>
  </si>
  <si>
    <t>7.</t>
  </si>
  <si>
    <t>8.</t>
  </si>
  <si>
    <t>Ariko ASTRA</t>
  </si>
  <si>
    <t>Rūta Leila SPRIŅĢE</t>
  </si>
  <si>
    <t>Kitija FOLKMANE</t>
  </si>
  <si>
    <t>Alise DVARIŠĶE</t>
  </si>
  <si>
    <t>Kert KALLAS</t>
  </si>
  <si>
    <t>Elari TAHVINOV</t>
  </si>
  <si>
    <t>9.</t>
  </si>
  <si>
    <t>10.</t>
  </si>
  <si>
    <t>11.</t>
  </si>
  <si>
    <t>12.</t>
  </si>
  <si>
    <t>13.</t>
  </si>
  <si>
    <t>14.</t>
  </si>
  <si>
    <t>15.</t>
  </si>
  <si>
    <t>Roberts GRAUDIŅŠ</t>
  </si>
  <si>
    <t>Mārcis GULBIS</t>
  </si>
  <si>
    <t>Regnārs VALDMANIS</t>
  </si>
  <si>
    <t>Rihards SERMULIS</t>
  </si>
  <si>
    <t>16.</t>
  </si>
  <si>
    <t>17.</t>
  </si>
  <si>
    <t>18.</t>
  </si>
  <si>
    <t>19.</t>
  </si>
  <si>
    <t>20.</t>
  </si>
  <si>
    <t>Genādijs SIČEVS</t>
  </si>
  <si>
    <t>21.</t>
  </si>
  <si>
    <t>22.</t>
  </si>
  <si>
    <t>23.</t>
  </si>
  <si>
    <t>24.</t>
  </si>
  <si>
    <t>25.</t>
  </si>
  <si>
    <t>26.</t>
  </si>
  <si>
    <t>27.</t>
  </si>
  <si>
    <t>28.</t>
  </si>
  <si>
    <t>Sporta klases:  SKSM(395); SM(387); SMK(376); I(360); II(340); III(310)</t>
  </si>
  <si>
    <t>PŠ-40(W) - 40 šāvieni ar pneimatisko šauteni, 10m, Women</t>
  </si>
  <si>
    <t>Dženeta EVARDSONE</t>
  </si>
  <si>
    <t>Sindija ČĪMA</t>
  </si>
  <si>
    <t>Elva CINOVSKA</t>
  </si>
  <si>
    <t>Anna STIEĢELE</t>
  </si>
  <si>
    <t>Kate LIETAVNIECE</t>
  </si>
  <si>
    <t>Lenija FELDMANE</t>
  </si>
  <si>
    <t>Jana OSVALDE</t>
  </si>
  <si>
    <t>Roberts BĒRZIŅŠ</t>
  </si>
  <si>
    <t>Paulius VIPLENTAS</t>
  </si>
  <si>
    <t>Jānis LASMANIS</t>
  </si>
  <si>
    <t>Kasparas BAJORAS</t>
  </si>
  <si>
    <t>Ance SAULE</t>
  </si>
  <si>
    <t>Madara MEĻĶE</t>
  </si>
  <si>
    <t>Aleksis DRUSKINS</t>
  </si>
  <si>
    <t>Gabriele TAMAŠAUSKAITE</t>
  </si>
  <si>
    <t>Sabīne ĶEĶE</t>
  </si>
  <si>
    <t>PP-60(M) - 60 šāvieni ar pneimatisko pistoli, 10m, Men</t>
  </si>
  <si>
    <t>Mareks LANGENFELDS</t>
  </si>
  <si>
    <t>Raivis BALODIS</t>
  </si>
  <si>
    <t>PŠ-60(M) - 60 šāvieni ar pneimatisko šauteni, 10m, Men</t>
  </si>
  <si>
    <t>Roberts LIGNICKIS</t>
  </si>
  <si>
    <t>Sporta klases:  SKSM(594); SM(582); SMK(572); I(555); II(525); III(510)</t>
  </si>
  <si>
    <t>Fināls</t>
  </si>
  <si>
    <t>Starta
vieta</t>
  </si>
  <si>
    <t>Vārds, uzvārds</t>
  </si>
  <si>
    <t>1.posms</t>
  </si>
  <si>
    <t>2.posms - izstāšanās</t>
  </si>
  <si>
    <t>Aiz
lidera</t>
  </si>
  <si>
    <t>A</t>
  </si>
  <si>
    <t>P</t>
  </si>
  <si>
    <t>B</t>
  </si>
  <si>
    <t>C</t>
  </si>
  <si>
    <t>D</t>
  </si>
  <si>
    <t>E</t>
  </si>
  <si>
    <t>F</t>
  </si>
  <si>
    <t>G</t>
  </si>
  <si>
    <t>H</t>
  </si>
  <si>
    <t>Oskars REVINS</t>
  </si>
  <si>
    <t>Agate RAŠMANE</t>
  </si>
  <si>
    <t>Aleksandrs RADZIŅŠ</t>
  </si>
  <si>
    <t>Birgitta VARE</t>
  </si>
  <si>
    <t>Rasmus LANGE</t>
  </si>
  <si>
    <t>Sanija DIDŽE</t>
  </si>
  <si>
    <t>Una MILLERE</t>
  </si>
  <si>
    <t>Katy-Ly RANDVIIR</t>
  </si>
  <si>
    <t>Leana ARRO</t>
  </si>
  <si>
    <t>Kristaps BRICIS</t>
  </si>
  <si>
    <t>Jana Agija LINBERGA</t>
  </si>
  <si>
    <t>Alisija OZOLIŅA</t>
  </si>
  <si>
    <t>Parn MAIRE</t>
  </si>
  <si>
    <t>Oksana BORODINA</t>
  </si>
  <si>
    <t>Karina POLONSKA</t>
  </si>
  <si>
    <t>Sigita BĒRZIŅA</t>
  </si>
  <si>
    <t>Braiens CELMIŅŠ</t>
  </si>
  <si>
    <t>Gustavs BĒRZIŅŠ</t>
  </si>
  <si>
    <t>Anna Amanda KOZINDA</t>
  </si>
  <si>
    <t>Dana IRBE</t>
  </si>
  <si>
    <t>Dmitrijs IVANOVS</t>
  </si>
  <si>
    <t>Ralfs KRASŅICKIS</t>
  </si>
  <si>
    <t>Laidus JAANUS</t>
  </si>
  <si>
    <t>Artūrs ZUDAVS</t>
  </si>
  <si>
    <t>Ričards BAJĀRS</t>
  </si>
  <si>
    <t>Karlis LŌPS</t>
  </si>
  <si>
    <t>ARVĪDA MANFELDA XIII PIEMIŅAS STARPTAUTISKĀS SACENSĪBAS</t>
  </si>
  <si>
    <t>Aizpute, 08. - 10.10.2021.</t>
  </si>
  <si>
    <t>Sporta klases:  SM(571); SMK(560); I(544); II(515); III(500)</t>
  </si>
  <si>
    <t>MŠ-3x20(M) - 3x20 šāvieni ar mazkalibra šauteni (celis/guļus/stāvus), 50m, Men</t>
  </si>
  <si>
    <t>REZULTĀTI</t>
  </si>
  <si>
    <t>sum(1)</t>
  </si>
  <si>
    <t>sum(2)</t>
  </si>
  <si>
    <t>sum(3)</t>
  </si>
  <si>
    <t>Helmuts BERGMANIS</t>
  </si>
  <si>
    <t>M</t>
  </si>
  <si>
    <t>Dobele (LAT)</t>
  </si>
  <si>
    <t>Aizpute (LAT)</t>
  </si>
  <si>
    <t>Rolands LIEPIŅŠ</t>
  </si>
  <si>
    <t>Edvards ERCMANIS</t>
  </si>
  <si>
    <t>Tukums (LAT)</t>
  </si>
  <si>
    <t>Alekss FINOGĒJEVS</t>
  </si>
  <si>
    <t>Emīls BLOKS</t>
  </si>
  <si>
    <t>Renē SEMMERS</t>
  </si>
  <si>
    <t>Roberts REINIS</t>
  </si>
  <si>
    <t>Aleksandrs BARGATINS</t>
  </si>
  <si>
    <t>Lauri LOPP</t>
  </si>
  <si>
    <t>Ulenurme (EST)</t>
  </si>
  <si>
    <t>Sporta klases:  SKSM(577); SM(567); SMK(554); I(536); II(510); III(490)</t>
  </si>
  <si>
    <r>
      <t xml:space="preserve">MŠ-3x20 (W) - 3x20 šāvieni ar mazkalibra šauteni (celis/guļus/stāvus), 50m, </t>
    </r>
    <r>
      <rPr>
        <b/>
        <sz val="12"/>
        <color indexed="8"/>
        <rFont val="Calibri"/>
        <family val="2"/>
        <charset val="186"/>
      </rPr>
      <t>Women</t>
    </r>
  </si>
  <si>
    <t>Una BIRKMANE</t>
  </si>
  <si>
    <t>W</t>
  </si>
  <si>
    <t>Luīze BOĻŠAKOVA</t>
  </si>
  <si>
    <t>Marta BLADŽINAUSKA</t>
  </si>
  <si>
    <t>Eva-Liisa SAAG</t>
  </si>
  <si>
    <t>Haapsalu (EST)</t>
  </si>
  <si>
    <t>Amanda ZOZUĻA</t>
  </si>
  <si>
    <t>Anete TUKIŠA</t>
  </si>
  <si>
    <t>Amanda ZANDERSONE</t>
  </si>
  <si>
    <t>Arnis ŽUGANS</t>
  </si>
  <si>
    <t>Anatolijs GRIŠKJĀNS</t>
  </si>
  <si>
    <t>Ernests ERBS</t>
  </si>
  <si>
    <t>Kaimar PARNPUU</t>
  </si>
  <si>
    <t>Emīls VASERMANIS</t>
  </si>
  <si>
    <t>Lauris STRAUTMANIS</t>
  </si>
  <si>
    <t>Karel Markus RAALI</t>
  </si>
  <si>
    <t>Ross ELERIN</t>
  </si>
  <si>
    <t>Rihards ZORGE</t>
  </si>
  <si>
    <t>Kaspar TŌNISSON</t>
  </si>
  <si>
    <t>29.</t>
  </si>
  <si>
    <t>30.</t>
  </si>
  <si>
    <t>Vaarik PILLERIIN</t>
  </si>
  <si>
    <t>Matas MEDIŠAUSKAS</t>
  </si>
  <si>
    <t>Augustas GURLIAUSKAS</t>
  </si>
  <si>
    <t>Karl Eirik KOHAVA</t>
  </si>
  <si>
    <t>Kristians OZOLIŅŠ</t>
  </si>
  <si>
    <t>Aleksis FINOGEJEVS</t>
  </si>
  <si>
    <t>Mantuydas STRELČĪLĪNAS</t>
  </si>
  <si>
    <t>Jānis TUKIŠS</t>
  </si>
  <si>
    <t>Orestas PLEKAVIČIUS</t>
  </si>
  <si>
    <t>Kristers KOLUŽS</t>
  </si>
  <si>
    <t>Eva - Liisa SAAG</t>
  </si>
  <si>
    <t>Susanna SULE</t>
  </si>
  <si>
    <t>Valerija DUŠENKO</t>
  </si>
  <si>
    <t>Ulenurme(EST)</t>
  </si>
  <si>
    <t>Šauli (LTU)</t>
  </si>
  <si>
    <t>Biržai (LTU)</t>
  </si>
  <si>
    <t>Šauļi (LTU)</t>
  </si>
  <si>
    <t>Kaiu LK (EST)</t>
  </si>
  <si>
    <t xml:space="preserve"> Aizpute (LAT)</t>
  </si>
  <si>
    <t>Tartu (EST)</t>
  </si>
  <si>
    <t>Kornelija LIOGYTE</t>
  </si>
  <si>
    <t>Valerija BONDARENCO</t>
  </si>
  <si>
    <t>Gabija MEDIŠAUSKAITE</t>
  </si>
  <si>
    <t>Vakare MIKALAUSKAITE</t>
  </si>
  <si>
    <t>Beāte ŠMUKSTA</t>
  </si>
  <si>
    <t>Goda ATKUCEVIČIŪTE</t>
  </si>
  <si>
    <t>Keita URBEVICA</t>
  </si>
  <si>
    <t>Kornelija LIOGYTĖ</t>
  </si>
  <si>
    <t>Gabija MEDIŠAUSKAITĖ</t>
  </si>
  <si>
    <t>Goda ATKUCEVIČIŪTĖ</t>
  </si>
  <si>
    <t>Vakarė MIKALAUSKAITĖ</t>
  </si>
  <si>
    <t>???</t>
  </si>
  <si>
    <t>Artūrs ODZIŅŠ</t>
  </si>
  <si>
    <t>Ričards BABRIS</t>
  </si>
  <si>
    <t>Marija ĻEBEDEVA</t>
  </si>
  <si>
    <t>Helēna KUPŠE</t>
  </si>
  <si>
    <t>Ventspils (LAT)</t>
  </si>
  <si>
    <t>Liepāja (LAT)</t>
  </si>
  <si>
    <t>Aizpute 08. - 10.10.2021.</t>
  </si>
  <si>
    <t>W|M</t>
  </si>
  <si>
    <t>Skrunda (LAT)</t>
  </si>
  <si>
    <t>Rīga (LAT)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</si>
</sst>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_-;\-* #,##0.0_-;_-* &quot;-&quot;?_-;_-@_-"/>
  </numFmts>
  <fonts count="3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4"/>
      <name val="Arial"/>
      <family val="2"/>
      <charset val="204"/>
    </font>
    <font>
      <sz val="10"/>
      <name val="Arial"/>
      <family val="2"/>
      <charset val="186"/>
    </font>
    <font>
      <b/>
      <sz val="14"/>
      <name val="Arial"/>
      <family val="2"/>
      <charset val="204"/>
    </font>
    <font>
      <b/>
      <sz val="14"/>
      <name val="Arial"/>
      <family val="2"/>
      <charset val="186"/>
    </font>
    <font>
      <sz val="12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b/>
      <sz val="16"/>
      <name val="Arial"/>
      <family val="2"/>
      <charset val="186"/>
    </font>
    <font>
      <sz val="12"/>
      <name val="Arial"/>
      <family val="2"/>
      <charset val="186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b/>
      <sz val="18"/>
      <name val="Arial"/>
      <family val="2"/>
      <charset val="204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2"/>
      <name val="Arial"/>
      <family val="2"/>
      <charset val="186"/>
    </font>
    <font>
      <b/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9"/>
      <name val="Arial"/>
      <family val="2"/>
      <charset val="186"/>
    </font>
    <font>
      <sz val="11"/>
      <name val="Calibri"/>
      <family val="2"/>
      <charset val="186"/>
    </font>
    <font>
      <b/>
      <sz val="10"/>
      <name val="Arial"/>
      <family val="2"/>
      <charset val="186"/>
    </font>
    <font>
      <sz val="14"/>
      <name val="Arial"/>
      <family val="2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</cellStyleXfs>
  <cellXfs count="186">
    <xf numFmtId="0" fontId="0" fillId="0" borderId="0" xfId="0"/>
    <xf numFmtId="0" fontId="0" fillId="0" borderId="0" xfId="0"/>
    <xf numFmtId="0" fontId="3" fillId="0" borderId="0" xfId="1" applyNumberFormat="1" applyFont="1" applyAlignment="1">
      <alignment horizontal="left"/>
    </xf>
    <xf numFmtId="0" fontId="9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left"/>
    </xf>
    <xf numFmtId="0" fontId="8" fillId="0" borderId="0" xfId="1" applyNumberFormat="1" applyFont="1" applyAlignment="1">
      <alignment horizontal="left"/>
    </xf>
    <xf numFmtId="0" fontId="8" fillId="0" borderId="0" xfId="1" applyNumberFormat="1" applyFont="1" applyFill="1" applyAlignment="1">
      <alignment horizontal="left"/>
    </xf>
    <xf numFmtId="0" fontId="5" fillId="0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left"/>
    </xf>
    <xf numFmtId="0" fontId="8" fillId="0" borderId="0" xfId="1" applyNumberFormat="1" applyFont="1" applyFill="1" applyAlignment="1">
      <alignment horizontal="center"/>
    </xf>
    <xf numFmtId="0" fontId="1" fillId="0" borderId="0" xfId="1" applyNumberFormat="1" applyFont="1" applyFill="1" applyAlignment="1">
      <alignment horizontal="center"/>
    </xf>
    <xf numFmtId="0" fontId="2" fillId="0" borderId="0" xfId="1" applyNumberFormat="1" applyFont="1" applyAlignment="1">
      <alignment horizontal="center"/>
    </xf>
    <xf numFmtId="0" fontId="6" fillId="0" borderId="0" xfId="1" applyNumberFormat="1" applyFont="1" applyFill="1" applyAlignment="1">
      <alignment horizontal="center"/>
    </xf>
    <xf numFmtId="0" fontId="7" fillId="0" borderId="0" xfId="1" applyNumberFormat="1" applyFont="1" applyFill="1" applyAlignment="1">
      <alignment horizontal="left"/>
    </xf>
    <xf numFmtId="0" fontId="8" fillId="0" borderId="0" xfId="1" applyNumberFormat="1" applyFont="1" applyBorder="1" applyAlignment="1">
      <alignment horizontal="center"/>
    </xf>
    <xf numFmtId="0" fontId="10" fillId="0" borderId="0" xfId="1" applyNumberFormat="1" applyFont="1" applyBorder="1" applyAlignment="1">
      <alignment horizontal="center"/>
    </xf>
    <xf numFmtId="0" fontId="1" fillId="0" borderId="0" xfId="1" applyNumberFormat="1" applyFont="1" applyBorder="1" applyAlignment="1">
      <alignment horizontal="left"/>
    </xf>
    <xf numFmtId="0" fontId="8" fillId="0" borderId="0" xfId="1" applyNumberFormat="1" applyFont="1" applyBorder="1" applyAlignment="1">
      <alignment horizontal="left"/>
    </xf>
    <xf numFmtId="0" fontId="1" fillId="0" borderId="0" xfId="1" applyNumberFormat="1" applyFont="1" applyBorder="1" applyAlignment="1">
      <alignment horizontal="center"/>
    </xf>
    <xf numFmtId="0" fontId="11" fillId="0" borderId="0" xfId="1" applyNumberFormat="1" applyFont="1" applyBorder="1" applyAlignment="1">
      <alignment horizontal="left"/>
    </xf>
    <xf numFmtId="0" fontId="2" fillId="0" borderId="0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left"/>
    </xf>
    <xf numFmtId="0" fontId="2" fillId="0" borderId="0" xfId="1" applyNumberFormat="1" applyFont="1"/>
    <xf numFmtId="0" fontId="9" fillId="0" borderId="1" xfId="1" applyNumberFormat="1" applyFont="1" applyBorder="1" applyAlignment="1">
      <alignment horizontal="center"/>
    </xf>
    <xf numFmtId="0" fontId="8" fillId="0" borderId="1" xfId="1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/>
    </xf>
    <xf numFmtId="0" fontId="4" fillId="0" borderId="0" xfId="1" applyNumberFormat="1" applyFont="1" applyFill="1" applyBorder="1" applyAlignment="1">
      <alignment horizontal="center" wrapText="1"/>
    </xf>
    <xf numFmtId="0" fontId="1" fillId="0" borderId="1" xfId="1" quotePrefix="1" applyNumberFormat="1" applyFont="1" applyBorder="1" applyAlignment="1">
      <alignment horizontal="center"/>
    </xf>
    <xf numFmtId="0" fontId="9" fillId="0" borderId="0" xfId="1" applyNumberFormat="1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0" fontId="2" fillId="0" borderId="0" xfId="1" quotePrefix="1" applyNumberFormat="1" applyFont="1" applyBorder="1" applyAlignment="1">
      <alignment horizontal="center"/>
    </xf>
    <xf numFmtId="0" fontId="0" fillId="0" borderId="0" xfId="0" applyBorder="1"/>
    <xf numFmtId="0" fontId="8" fillId="0" borderId="3" xfId="1" applyNumberFormat="1" applyFont="1" applyBorder="1" applyAlignment="1">
      <alignment horizontal="left"/>
    </xf>
    <xf numFmtId="0" fontId="8" fillId="0" borderId="3" xfId="1" applyNumberFormat="1" applyFont="1" applyBorder="1" applyAlignment="1">
      <alignment horizontal="center"/>
    </xf>
    <xf numFmtId="0" fontId="0" fillId="0" borderId="3" xfId="0" applyBorder="1"/>
    <xf numFmtId="0" fontId="2" fillId="0" borderId="3" xfId="1" applyNumberFormat="1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3" xfId="1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1" applyNumberFormat="1" applyFont="1" applyAlignment="1">
      <alignment horizontal="left"/>
    </xf>
    <xf numFmtId="0" fontId="8" fillId="0" borderId="0" xfId="1" applyNumberFormat="1" applyFont="1" applyAlignment="1">
      <alignment horizontal="center"/>
    </xf>
    <xf numFmtId="0" fontId="9" fillId="0" borderId="3" xfId="1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9" fontId="0" fillId="0" borderId="3" xfId="3" applyFont="1" applyBorder="1" applyAlignment="1">
      <alignment wrapText="1"/>
    </xf>
    <xf numFmtId="0" fontId="9" fillId="0" borderId="8" xfId="1" applyNumberFormat="1" applyFont="1" applyBorder="1" applyAlignment="1">
      <alignment horizontal="center"/>
    </xf>
    <xf numFmtId="0" fontId="8" fillId="0" borderId="8" xfId="1" applyNumberFormat="1" applyFont="1" applyBorder="1" applyAlignment="1">
      <alignment horizontal="center"/>
    </xf>
    <xf numFmtId="0" fontId="1" fillId="0" borderId="8" xfId="1" applyNumberFormat="1" applyFont="1" applyBorder="1" applyAlignment="1">
      <alignment horizontal="center"/>
    </xf>
    <xf numFmtId="0" fontId="2" fillId="0" borderId="8" xfId="1" applyNumberFormat="1" applyFont="1" applyBorder="1" applyAlignment="1">
      <alignment horizontal="center"/>
    </xf>
    <xf numFmtId="0" fontId="1" fillId="0" borderId="8" xfId="1" applyNumberFormat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8" fillId="0" borderId="9" xfId="1" applyNumberFormat="1" applyFont="1" applyBorder="1" applyAlignment="1">
      <alignment horizontal="center"/>
    </xf>
    <xf numFmtId="0" fontId="1" fillId="0" borderId="9" xfId="1" applyNumberFormat="1" applyFont="1" applyBorder="1" applyAlignment="1">
      <alignment horizontal="center"/>
    </xf>
    <xf numFmtId="0" fontId="0" fillId="0" borderId="9" xfId="0" applyBorder="1"/>
    <xf numFmtId="0" fontId="0" fillId="0" borderId="1" xfId="0" applyBorder="1" applyAlignment="1"/>
    <xf numFmtId="0" fontId="8" fillId="0" borderId="3" xfId="1" applyNumberFormat="1" applyFont="1" applyBorder="1" applyAlignment="1"/>
    <xf numFmtId="0" fontId="17" fillId="0" borderId="0" xfId="1" applyNumberFormat="1" applyFont="1" applyFill="1" applyAlignment="1">
      <alignment horizontal="center"/>
    </xf>
    <xf numFmtId="0" fontId="18" fillId="0" borderId="0" xfId="1" applyNumberFormat="1" applyFont="1" applyAlignment="1">
      <alignment horizontal="center"/>
    </xf>
    <xf numFmtId="0" fontId="18" fillId="0" borderId="0" xfId="1" applyNumberFormat="1" applyFont="1" applyAlignment="1">
      <alignment horizontal="left"/>
    </xf>
    <xf numFmtId="0" fontId="18" fillId="0" borderId="0" xfId="1" applyNumberFormat="1" applyFont="1" applyFill="1" applyAlignment="1">
      <alignment horizontal="left"/>
    </xf>
    <xf numFmtId="0" fontId="18" fillId="0" borderId="0" xfId="1" applyNumberFormat="1" applyFont="1" applyFill="1" applyAlignment="1">
      <alignment horizontal="center"/>
    </xf>
    <xf numFmtId="0" fontId="19" fillId="0" borderId="0" xfId="1" applyNumberFormat="1" applyFont="1" applyFill="1" applyAlignment="1">
      <alignment horizontal="center"/>
    </xf>
    <xf numFmtId="0" fontId="19" fillId="0" borderId="0" xfId="1" applyNumberFormat="1" applyFont="1" applyAlignment="1">
      <alignment horizontal="center"/>
    </xf>
    <xf numFmtId="0" fontId="20" fillId="0" borderId="0" xfId="1" applyNumberFormat="1" applyFont="1" applyAlignment="1">
      <alignment horizontal="center"/>
    </xf>
    <xf numFmtId="0" fontId="3" fillId="0" borderId="0" xfId="1" applyNumberFormat="1" applyFont="1" applyAlignment="1">
      <alignment horizontal="center"/>
    </xf>
    <xf numFmtId="0" fontId="21" fillId="0" borderId="0" xfId="1" applyNumberFormat="1" applyFont="1" applyFill="1" applyAlignment="1">
      <alignment horizontal="center"/>
    </xf>
    <xf numFmtId="0" fontId="22" fillId="0" borderId="0" xfId="1" applyNumberFormat="1" applyFont="1" applyBorder="1" applyAlignment="1">
      <alignment horizontal="center"/>
    </xf>
    <xf numFmtId="0" fontId="23" fillId="0" borderId="0" xfId="1" applyNumberFormat="1" applyFont="1" applyBorder="1" applyAlignment="1">
      <alignment horizontal="left"/>
    </xf>
    <xf numFmtId="0" fontId="23" fillId="0" borderId="0" xfId="1" applyNumberFormat="1" applyFont="1" applyBorder="1" applyAlignment="1">
      <alignment horizontal="center"/>
    </xf>
    <xf numFmtId="0" fontId="23" fillId="0" borderId="0" xfId="1" applyNumberFormat="1" applyFont="1" applyFill="1" applyAlignment="1">
      <alignment horizontal="center"/>
    </xf>
    <xf numFmtId="0" fontId="23" fillId="0" borderId="0" xfId="1" applyNumberFormat="1" applyFont="1" applyAlignment="1">
      <alignment horizontal="center"/>
    </xf>
    <xf numFmtId="0" fontId="24" fillId="0" borderId="0" xfId="1" applyNumberFormat="1" applyFont="1" applyAlignment="1">
      <alignment horizontal="center"/>
    </xf>
    <xf numFmtId="0" fontId="25" fillId="0" borderId="0" xfId="1" applyNumberFormat="1" applyFont="1" applyBorder="1" applyAlignment="1">
      <alignment horizontal="left"/>
    </xf>
    <xf numFmtId="0" fontId="18" fillId="0" borderId="0" xfId="1" applyNumberFormat="1" applyFont="1" applyBorder="1" applyAlignment="1">
      <alignment horizontal="left"/>
    </xf>
    <xf numFmtId="0" fontId="18" fillId="0" borderId="0" xfId="1" applyNumberFormat="1" applyFont="1" applyBorder="1" applyAlignment="1">
      <alignment horizontal="center"/>
    </xf>
    <xf numFmtId="0" fontId="19" fillId="0" borderId="0" xfId="1" applyNumberFormat="1" applyFont="1" applyBorder="1" applyAlignment="1">
      <alignment horizontal="center"/>
    </xf>
    <xf numFmtId="0" fontId="20" fillId="0" borderId="3" xfId="1" applyNumberFormat="1" applyFont="1" applyBorder="1" applyAlignment="1">
      <alignment horizontal="center"/>
    </xf>
    <xf numFmtId="0" fontId="20" fillId="0" borderId="1" xfId="1" applyNumberFormat="1" applyFont="1" applyBorder="1" applyAlignment="1">
      <alignment horizontal="left"/>
    </xf>
    <xf numFmtId="0" fontId="20" fillId="0" borderId="1" xfId="1" applyNumberFormat="1" applyFont="1" applyBorder="1" applyAlignment="1">
      <alignment horizontal="center"/>
    </xf>
    <xf numFmtId="0" fontId="20" fillId="0" borderId="9" xfId="1" applyNumberFormat="1" applyFont="1" applyBorder="1" applyAlignment="1">
      <alignment horizontal="center"/>
    </xf>
    <xf numFmtId="0" fontId="17" fillId="0" borderId="1" xfId="1" applyNumberFormat="1" applyFont="1" applyBorder="1" applyAlignment="1">
      <alignment horizontal="center"/>
    </xf>
    <xf numFmtId="0" fontId="18" fillId="0" borderId="1" xfId="1" applyNumberFormat="1" applyFont="1" applyBorder="1" applyAlignment="1">
      <alignment horizontal="left"/>
    </xf>
    <xf numFmtId="0" fontId="18" fillId="0" borderId="1" xfId="1" applyNumberFormat="1" applyFont="1" applyBorder="1" applyAlignment="1">
      <alignment horizontal="center"/>
    </xf>
    <xf numFmtId="0" fontId="18" fillId="0" borderId="9" xfId="1" applyNumberFormat="1" applyFont="1" applyBorder="1" applyAlignment="1">
      <alignment horizontal="center"/>
    </xf>
    <xf numFmtId="0" fontId="18" fillId="0" borderId="1" xfId="1" quotePrefix="1" applyNumberFormat="1" applyFont="1" applyBorder="1" applyAlignment="1">
      <alignment horizontal="center"/>
    </xf>
    <xf numFmtId="0" fontId="17" fillId="0" borderId="9" xfId="1" applyNumberFormat="1" applyFont="1" applyBorder="1" applyAlignment="1">
      <alignment horizontal="center"/>
    </xf>
    <xf numFmtId="0" fontId="17" fillId="0" borderId="3" xfId="1" applyNumberFormat="1" applyFont="1" applyBorder="1" applyAlignment="1">
      <alignment horizontal="center"/>
    </xf>
    <xf numFmtId="0" fontId="18" fillId="0" borderId="3" xfId="1" applyNumberFormat="1" applyFont="1" applyBorder="1" applyAlignment="1">
      <alignment horizontal="left"/>
    </xf>
    <xf numFmtId="0" fontId="18" fillId="0" borderId="3" xfId="1" applyNumberFormat="1" applyFont="1" applyBorder="1" applyAlignment="1">
      <alignment horizontal="center"/>
    </xf>
    <xf numFmtId="0" fontId="19" fillId="0" borderId="1" xfId="1" applyNumberFormat="1" applyFont="1" applyBorder="1" applyAlignment="1">
      <alignment horizontal="center"/>
    </xf>
    <xf numFmtId="0" fontId="19" fillId="0" borderId="1" xfId="1" quotePrefix="1" applyNumberFormat="1" applyFont="1" applyBorder="1" applyAlignment="1">
      <alignment horizontal="center"/>
    </xf>
    <xf numFmtId="0" fontId="18" fillId="0" borderId="1" xfId="1" applyFont="1" applyBorder="1"/>
    <xf numFmtId="0" fontId="18" fillId="0" borderId="1" xfId="1" applyFont="1" applyBorder="1" applyAlignment="1">
      <alignment horizontal="center"/>
    </xf>
    <xf numFmtId="0" fontId="18" fillId="0" borderId="2" xfId="1" applyNumberFormat="1" applyFont="1" applyBorder="1" applyAlignment="1">
      <alignment horizontal="center"/>
    </xf>
    <xf numFmtId="0" fontId="18" fillId="0" borderId="2" xfId="1" quotePrefix="1" applyNumberFormat="1" applyFont="1" applyBorder="1" applyAlignment="1">
      <alignment horizontal="center"/>
    </xf>
    <xf numFmtId="0" fontId="17" fillId="0" borderId="0" xfId="1" applyNumberFormat="1" applyFont="1" applyBorder="1" applyAlignment="1">
      <alignment horizontal="center"/>
    </xf>
    <xf numFmtId="0" fontId="19" fillId="0" borderId="0" xfId="1" quotePrefix="1" applyNumberFormat="1" applyFont="1" applyBorder="1" applyAlignment="1">
      <alignment horizontal="center"/>
    </xf>
    <xf numFmtId="0" fontId="20" fillId="0" borderId="0" xfId="1" applyNumberFormat="1" applyFont="1" applyBorder="1" applyAlignment="1">
      <alignment horizontal="center"/>
    </xf>
    <xf numFmtId="0" fontId="23" fillId="0" borderId="0" xfId="1" applyFont="1"/>
    <xf numFmtId="0" fontId="27" fillId="0" borderId="0" xfId="1" applyNumberFormat="1" applyFont="1" applyFill="1" applyBorder="1" applyAlignment="1">
      <alignment horizontal="center" wrapText="1"/>
    </xf>
    <xf numFmtId="0" fontId="18" fillId="0" borderId="0" xfId="1" applyFont="1"/>
    <xf numFmtId="0" fontId="18" fillId="0" borderId="0" xfId="1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1" quotePrefix="1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0" fontId="0" fillId="0" borderId="1" xfId="0" applyBorder="1"/>
    <xf numFmtId="0" fontId="0" fillId="0" borderId="3" xfId="1" applyNumberFormat="1" applyFont="1" applyBorder="1" applyAlignment="1">
      <alignment horizontal="left"/>
    </xf>
    <xf numFmtId="0" fontId="0" fillId="0" borderId="3" xfId="1" quotePrefix="1" applyNumberFormat="1" applyFont="1" applyBorder="1" applyAlignment="1">
      <alignment horizontal="center"/>
    </xf>
    <xf numFmtId="0" fontId="2" fillId="0" borderId="0" xfId="1" applyNumberFormat="1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0" fontId="18" fillId="0" borderId="0" xfId="1" applyNumberFormat="1" applyFont="1"/>
    <xf numFmtId="0" fontId="17" fillId="0" borderId="0" xfId="1" applyNumberFormat="1" applyFont="1" applyAlignment="1">
      <alignment horizontal="center"/>
    </xf>
    <xf numFmtId="0" fontId="23" fillId="0" borderId="1" xfId="1" applyNumberFormat="1" applyFont="1" applyBorder="1" applyAlignment="1">
      <alignment horizontal="center"/>
    </xf>
    <xf numFmtId="0" fontId="23" fillId="0" borderId="1" xfId="1" applyNumberFormat="1" applyFont="1" applyBorder="1" applyAlignment="1">
      <alignment horizontal="left"/>
    </xf>
    <xf numFmtId="0" fontId="24" fillId="0" borderId="1" xfId="1" applyNumberFormat="1" applyFont="1" applyBorder="1" applyAlignment="1">
      <alignment horizontal="center"/>
    </xf>
    <xf numFmtId="0" fontId="23" fillId="0" borderId="0" xfId="1" applyNumberFormat="1" applyFont="1"/>
    <xf numFmtId="0" fontId="28" fillId="0" borderId="1" xfId="1" applyNumberFormat="1" applyFont="1" applyBorder="1" applyAlignment="1">
      <alignment horizontal="left"/>
    </xf>
    <xf numFmtId="0" fontId="20" fillId="0" borderId="0" xfId="1" applyNumberFormat="1" applyFont="1"/>
    <xf numFmtId="0" fontId="18" fillId="0" borderId="2" xfId="1" applyNumberFormat="1" applyFont="1" applyBorder="1" applyAlignment="1">
      <alignment horizontal="left"/>
    </xf>
    <xf numFmtId="0" fontId="4" fillId="0" borderId="0" xfId="4"/>
    <xf numFmtId="0" fontId="29" fillId="0" borderId="0" xfId="4" applyFont="1" applyFill="1" applyAlignment="1">
      <alignment horizontal="center" vertical="center"/>
    </xf>
    <xf numFmtId="0" fontId="30" fillId="0" borderId="0" xfId="4" applyFont="1"/>
    <xf numFmtId="0" fontId="4" fillId="2" borderId="0" xfId="4" applyFill="1" applyAlignment="1">
      <alignment horizontal="center"/>
    </xf>
    <xf numFmtId="49" fontId="4" fillId="2" borderId="3" xfId="4" applyNumberFormat="1" applyFill="1" applyBorder="1" applyAlignment="1">
      <alignment horizontal="center"/>
    </xf>
    <xf numFmtId="165" fontId="4" fillId="0" borderId="0" xfId="4" applyNumberFormat="1" applyAlignment="1">
      <alignment horizontal="center"/>
    </xf>
    <xf numFmtId="49" fontId="4" fillId="0" borderId="3" xfId="4" applyNumberFormat="1" applyBorder="1" applyAlignment="1">
      <alignment horizontal="center"/>
    </xf>
    <xf numFmtId="164" fontId="15" fillId="0" borderId="3" xfId="4" applyNumberFormat="1" applyFont="1" applyBorder="1" applyAlignment="1">
      <alignment horizontal="center"/>
    </xf>
    <xf numFmtId="49" fontId="4" fillId="0" borderId="3" xfId="4" applyNumberFormat="1" applyBorder="1"/>
    <xf numFmtId="0" fontId="4" fillId="0" borderId="0" xfId="4" applyAlignment="1">
      <alignment horizontal="center"/>
    </xf>
    <xf numFmtId="0" fontId="16" fillId="0" borderId="0" xfId="4" applyFont="1" applyAlignment="1">
      <alignment horizontal="center"/>
    </xf>
    <xf numFmtId="0" fontId="15" fillId="0" borderId="0" xfId="4" applyFont="1"/>
    <xf numFmtId="0" fontId="14" fillId="0" borderId="0" xfId="4" applyFont="1" applyAlignment="1">
      <alignment horizontal="center"/>
    </xf>
    <xf numFmtId="0" fontId="15" fillId="0" borderId="0" xfId="4" applyFont="1" applyAlignment="1">
      <alignment wrapText="1"/>
    </xf>
    <xf numFmtId="0" fontId="4" fillId="0" borderId="0" xfId="4" applyAlignment="1">
      <alignment wrapText="1"/>
    </xf>
    <xf numFmtId="164" fontId="15" fillId="0" borderId="2" xfId="4" applyNumberFormat="1" applyFont="1" applyBorder="1" applyAlignment="1">
      <alignment horizontal="center"/>
    </xf>
    <xf numFmtId="0" fontId="4" fillId="0" borderId="3" xfId="4" applyBorder="1" applyAlignment="1">
      <alignment horizontal="center" wrapText="1"/>
    </xf>
    <xf numFmtId="0" fontId="4" fillId="0" borderId="3" xfId="4" applyBorder="1" applyAlignment="1">
      <alignment horizontal="center"/>
    </xf>
    <xf numFmtId="0" fontId="4" fillId="0" borderId="3" xfId="4" applyFont="1" applyBorder="1"/>
    <xf numFmtId="0" fontId="4" fillId="0" borderId="3" xfId="4" applyBorder="1"/>
    <xf numFmtId="0" fontId="14" fillId="0" borderId="0" xfId="4" applyFont="1"/>
    <xf numFmtId="0" fontId="6" fillId="0" borderId="0" xfId="4" applyFont="1"/>
    <xf numFmtId="0" fontId="3" fillId="0" borderId="0" xfId="4" applyFont="1"/>
    <xf numFmtId="0" fontId="13" fillId="0" borderId="0" xfId="4" applyFont="1" applyAlignment="1">
      <alignment vertical="center"/>
    </xf>
    <xf numFmtId="0" fontId="12" fillId="0" borderId="0" xfId="4" applyFont="1" applyAlignment="1">
      <alignment vertical="center"/>
    </xf>
    <xf numFmtId="0" fontId="8" fillId="0" borderId="2" xfId="1" applyNumberFormat="1" applyFont="1" applyBorder="1" applyAlignment="1">
      <alignment horizontal="center"/>
    </xf>
    <xf numFmtId="0" fontId="1" fillId="0" borderId="2" xfId="1" applyNumberFormat="1" applyFont="1" applyBorder="1" applyAlignment="1">
      <alignment horizontal="center"/>
    </xf>
    <xf numFmtId="0" fontId="2" fillId="0" borderId="9" xfId="1" applyNumberFormat="1" applyFont="1" applyBorder="1" applyAlignment="1">
      <alignment horizontal="left"/>
    </xf>
    <xf numFmtId="0" fontId="1" fillId="0" borderId="9" xfId="1" applyNumberFormat="1" applyFont="1" applyBorder="1" applyAlignment="1">
      <alignment horizontal="left"/>
    </xf>
    <xf numFmtId="0" fontId="0" fillId="0" borderId="9" xfId="0" applyBorder="1" applyAlignment="1">
      <alignment horizontal="left"/>
    </xf>
    <xf numFmtId="0" fontId="8" fillId="0" borderId="1" xfId="1" applyNumberFormat="1" applyFont="1" applyBorder="1" applyAlignment="1">
      <alignment horizontal="left"/>
    </xf>
    <xf numFmtId="1" fontId="1" fillId="0" borderId="3" xfId="1" applyNumberFormat="1" applyFont="1" applyBorder="1" applyAlignment="1">
      <alignment horizontal="center"/>
    </xf>
    <xf numFmtId="0" fontId="14" fillId="0" borderId="1" xfId="4" applyFont="1" applyBorder="1" applyAlignment="1">
      <alignment horizontal="center" vertical="top"/>
    </xf>
    <xf numFmtId="0" fontId="14" fillId="0" borderId="4" xfId="4" applyFont="1" applyBorder="1" applyAlignment="1">
      <alignment horizontal="center" vertical="top"/>
    </xf>
    <xf numFmtId="0" fontId="14" fillId="0" borderId="10" xfId="4" applyFont="1" applyBorder="1" applyAlignment="1">
      <alignment horizontal="center" vertical="top"/>
    </xf>
    <xf numFmtId="0" fontId="15" fillId="0" borderId="8" xfId="4" applyFont="1" applyBorder="1" applyAlignment="1">
      <alignment vertical="top"/>
    </xf>
    <xf numFmtId="0" fontId="15" fillId="0" borderId="0" xfId="4" applyFont="1" applyAlignment="1">
      <alignment vertical="top"/>
    </xf>
    <xf numFmtId="0" fontId="15" fillId="0" borderId="11" xfId="4" applyFont="1" applyBorder="1" applyAlignment="1">
      <alignment vertical="top"/>
    </xf>
    <xf numFmtId="0" fontId="15" fillId="0" borderId="15" xfId="4" applyFont="1" applyBorder="1" applyAlignment="1">
      <alignment vertical="top" wrapText="1"/>
    </xf>
    <xf numFmtId="0" fontId="15" fillId="0" borderId="14" xfId="4" applyFont="1" applyBorder="1" applyAlignment="1">
      <alignment vertical="top" wrapText="1"/>
    </xf>
    <xf numFmtId="0" fontId="15" fillId="0" borderId="13" xfId="4" applyFont="1" applyBorder="1" applyAlignment="1">
      <alignment vertical="top" wrapText="1"/>
    </xf>
    <xf numFmtId="1" fontId="16" fillId="0" borderId="9" xfId="4" applyNumberFormat="1" applyFont="1" applyBorder="1" applyAlignment="1">
      <alignment horizontal="center" vertical="top"/>
    </xf>
    <xf numFmtId="0" fontId="16" fillId="0" borderId="5" xfId="4" applyFont="1" applyBorder="1" applyAlignment="1">
      <alignment horizontal="center" vertical="top"/>
    </xf>
    <xf numFmtId="0" fontId="16" fillId="0" borderId="12" xfId="4" applyFont="1" applyBorder="1" applyAlignment="1">
      <alignment horizontal="center" vertical="top"/>
    </xf>
    <xf numFmtId="164" fontId="4" fillId="0" borderId="9" xfId="4" applyNumberFormat="1" applyBorder="1" applyAlignment="1">
      <alignment horizontal="center" vertical="top"/>
    </xf>
    <xf numFmtId="0" fontId="4" fillId="0" borderId="5" xfId="4" applyBorder="1" applyAlignment="1">
      <alignment horizontal="center" vertical="top"/>
    </xf>
    <xf numFmtId="0" fontId="4" fillId="0" borderId="12" xfId="4" applyBorder="1" applyAlignment="1">
      <alignment horizontal="center" vertical="top"/>
    </xf>
    <xf numFmtId="0" fontId="15" fillId="0" borderId="2" xfId="4" applyFont="1" applyBorder="1" applyAlignment="1">
      <alignment horizontal="left" vertical="top"/>
    </xf>
    <xf numFmtId="0" fontId="15" fillId="0" borderId="6" xfId="4" applyFont="1" applyBorder="1" applyAlignment="1">
      <alignment horizontal="left" vertical="top"/>
    </xf>
    <xf numFmtId="0" fontId="15" fillId="0" borderId="7" xfId="4" applyFont="1" applyBorder="1" applyAlignment="1">
      <alignment horizontal="left" vertical="top"/>
    </xf>
  </cellXfs>
  <cellStyles count="5">
    <cellStyle name="Normal 2" xfId="1" xr:uid="{00000000-0005-0000-0000-000000000000}"/>
    <cellStyle name="Normal 2 2" xfId="4" xr:uid="{00000000-0005-0000-0000-000001000000}"/>
    <cellStyle name="Parastais 2 2" xfId="2" xr:uid="{00000000-0005-0000-0000-000002000000}"/>
    <cellStyle name="Parasts" xfId="0" builtinId="0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76200</xdr:rowOff>
    </xdr:from>
    <xdr:to>
      <xdr:col>2</xdr:col>
      <xdr:colOff>34739</xdr:colOff>
      <xdr:row>3</xdr:row>
      <xdr:rowOff>90279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76200"/>
          <a:ext cx="644338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76200</xdr:rowOff>
    </xdr:from>
    <xdr:to>
      <xdr:col>1</xdr:col>
      <xdr:colOff>596714</xdr:colOff>
      <xdr:row>3</xdr:row>
      <xdr:rowOff>201929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76200"/>
          <a:ext cx="644338" cy="666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428625</xdr:colOff>
      <xdr:row>2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428625</xdr:colOff>
      <xdr:row>2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533400" cy="5715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533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66675</xdr:colOff>
      <xdr:row>0</xdr:row>
      <xdr:rowOff>0</xdr:rowOff>
    </xdr:from>
    <xdr:ext cx="533400" cy="5715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533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66675</xdr:rowOff>
    </xdr:from>
    <xdr:ext cx="533400" cy="57150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533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</xdr:colOff>
      <xdr:row>0</xdr:row>
      <xdr:rowOff>66675</xdr:rowOff>
    </xdr:from>
    <xdr:ext cx="533400" cy="5715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6675"/>
          <a:ext cx="533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FInals%20sievietes%20PP-4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FInals%20viri%20PP-6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P&#352;-60%20fin&#257;l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ktop\P&#352;-40%20fin&#257;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s"/>
      <sheetName val="forSCORE"/>
      <sheetName val="lasimani"/>
    </sheetNames>
    <sheetDataSet>
      <sheetData sheetId="0">
        <row r="1">
          <cell r="G1" t="str">
            <v xml:space="preserve">       ARVĪDA MANFELDA XIII PIEMIŅAS SACENSĪBAS</v>
          </cell>
        </row>
        <row r="2">
          <cell r="G2" t="str">
            <v xml:space="preserve">         Aizpute 8. - 10.10.2021.</v>
          </cell>
        </row>
        <row r="4">
          <cell r="G4" t="str">
            <v xml:space="preserve">       FINĀLS PP-40</v>
          </cell>
        </row>
        <row r="5">
          <cell r="AO5">
            <v>9</v>
          </cell>
        </row>
        <row r="8">
          <cell r="G8" t="str">
            <v>Katy-Ly RANDVIR</v>
          </cell>
          <cell r="H8">
            <v>10.199999999999999</v>
          </cell>
          <cell r="I8">
            <v>7.7</v>
          </cell>
          <cell r="J8">
            <v>10.5</v>
          </cell>
          <cell r="K8">
            <v>9.5</v>
          </cell>
          <cell r="L8">
            <v>7.7</v>
          </cell>
          <cell r="N8">
            <v>9.8000000000000007</v>
          </cell>
          <cell r="O8">
            <v>9.1999999999999993</v>
          </cell>
          <cell r="P8">
            <v>9</v>
          </cell>
          <cell r="Q8">
            <v>8.8000000000000007</v>
          </cell>
          <cell r="R8">
            <v>9.6999999999999993</v>
          </cell>
          <cell r="T8">
            <v>9</v>
          </cell>
          <cell r="U8">
            <v>8.1999999999999993</v>
          </cell>
          <cell r="W8">
            <v>9.4</v>
          </cell>
          <cell r="X8">
            <v>8.6</v>
          </cell>
          <cell r="Z8">
            <v>9.5</v>
          </cell>
          <cell r="AA8">
            <v>9.3000000000000007</v>
          </cell>
          <cell r="AC8">
            <v>10.7</v>
          </cell>
          <cell r="AD8">
            <v>8.1999999999999993</v>
          </cell>
          <cell r="AF8">
            <v>8.1999999999999993</v>
          </cell>
          <cell r="AG8">
            <v>10.4</v>
          </cell>
          <cell r="AI8">
            <v>6.8</v>
          </cell>
          <cell r="AJ8">
            <v>10.4</v>
          </cell>
        </row>
        <row r="10">
          <cell r="G10" t="str">
            <v>Sanija DIDŽE</v>
          </cell>
          <cell r="H10">
            <v>9.1</v>
          </cell>
          <cell r="I10">
            <v>10.3</v>
          </cell>
          <cell r="J10">
            <v>8</v>
          </cell>
          <cell r="K10">
            <v>7.6</v>
          </cell>
          <cell r="L10">
            <v>8.8000000000000007</v>
          </cell>
          <cell r="N10">
            <v>9</v>
          </cell>
          <cell r="O10">
            <v>9.9</v>
          </cell>
          <cell r="P10">
            <v>9.8000000000000007</v>
          </cell>
          <cell r="Q10">
            <v>10.199999999999999</v>
          </cell>
          <cell r="R10">
            <v>7.9</v>
          </cell>
          <cell r="T10">
            <v>9</v>
          </cell>
          <cell r="U10">
            <v>9.1999999999999993</v>
          </cell>
          <cell r="W10">
            <v>9.5</v>
          </cell>
          <cell r="X10">
            <v>7.2</v>
          </cell>
          <cell r="Z10">
            <v>10.6</v>
          </cell>
          <cell r="AA10">
            <v>9.6999999999999993</v>
          </cell>
          <cell r="AC10">
            <v>7.1</v>
          </cell>
          <cell r="AD10">
            <v>10.8</v>
          </cell>
          <cell r="AF10">
            <v>9</v>
          </cell>
          <cell r="AG10">
            <v>7.6</v>
          </cell>
        </row>
        <row r="12">
          <cell r="G12" t="str">
            <v>Ross ELERIN</v>
          </cell>
          <cell r="H12">
            <v>9</v>
          </cell>
          <cell r="I12">
            <v>9.8000000000000007</v>
          </cell>
          <cell r="J12">
            <v>8.6</v>
          </cell>
          <cell r="K12">
            <v>6.1</v>
          </cell>
          <cell r="L12">
            <v>8.1999999999999993</v>
          </cell>
          <cell r="N12">
            <v>10.3</v>
          </cell>
          <cell r="O12">
            <v>9.9</v>
          </cell>
          <cell r="P12">
            <v>8.1</v>
          </cell>
          <cell r="Q12">
            <v>9.6</v>
          </cell>
          <cell r="R12">
            <v>10.7</v>
          </cell>
          <cell r="T12">
            <v>9.5</v>
          </cell>
          <cell r="U12">
            <v>9.6</v>
          </cell>
          <cell r="W12">
            <v>8.3000000000000007</v>
          </cell>
          <cell r="X12">
            <v>2.1</v>
          </cell>
        </row>
        <row r="14">
          <cell r="G14" t="str">
            <v>Parn MAIRE</v>
          </cell>
          <cell r="H14">
            <v>7</v>
          </cell>
          <cell r="I14">
            <v>10.199999999999999</v>
          </cell>
          <cell r="J14">
            <v>8.8000000000000007</v>
          </cell>
          <cell r="K14">
            <v>9.3000000000000007</v>
          </cell>
          <cell r="L14">
            <v>9.5</v>
          </cell>
          <cell r="N14">
            <v>6.7</v>
          </cell>
          <cell r="O14">
            <v>7.2</v>
          </cell>
          <cell r="P14">
            <v>8.6999999999999993</v>
          </cell>
          <cell r="Q14">
            <v>9.1999999999999993</v>
          </cell>
          <cell r="R14">
            <v>7.8</v>
          </cell>
          <cell r="T14">
            <v>9</v>
          </cell>
          <cell r="U14">
            <v>10</v>
          </cell>
        </row>
        <row r="16">
          <cell r="G16" t="str">
            <v>Alisija OZOLIŅA</v>
          </cell>
          <cell r="H16">
            <v>8.8000000000000007</v>
          </cell>
          <cell r="I16">
            <v>9</v>
          </cell>
          <cell r="J16">
            <v>8</v>
          </cell>
          <cell r="K16">
            <v>10.1</v>
          </cell>
          <cell r="L16">
            <v>9.6</v>
          </cell>
          <cell r="N16">
            <v>7.8</v>
          </cell>
          <cell r="O16">
            <v>10.7</v>
          </cell>
          <cell r="P16">
            <v>10.3</v>
          </cell>
          <cell r="Q16">
            <v>9.8000000000000007</v>
          </cell>
          <cell r="R16">
            <v>9.1999999999999993</v>
          </cell>
          <cell r="T16">
            <v>10</v>
          </cell>
          <cell r="U16">
            <v>8.3000000000000007</v>
          </cell>
          <cell r="W16">
            <v>6.8</v>
          </cell>
          <cell r="X16">
            <v>7.1</v>
          </cell>
          <cell r="Z16">
            <v>10</v>
          </cell>
          <cell r="AA16">
            <v>5.0999999999999996</v>
          </cell>
          <cell r="AC16">
            <v>9.1999999999999993</v>
          </cell>
          <cell r="AD16">
            <v>8.3000000000000007</v>
          </cell>
        </row>
        <row r="18">
          <cell r="G18" t="str">
            <v>Rūta Leila SPRIŅĢE</v>
          </cell>
          <cell r="H18">
            <v>9.3000000000000007</v>
          </cell>
          <cell r="I18">
            <v>10.5</v>
          </cell>
          <cell r="J18">
            <v>8.3000000000000007</v>
          </cell>
          <cell r="K18">
            <v>9</v>
          </cell>
          <cell r="L18">
            <v>10</v>
          </cell>
          <cell r="N18">
            <v>10.3</v>
          </cell>
          <cell r="O18">
            <v>9.9</v>
          </cell>
          <cell r="P18">
            <v>9.6999999999999993</v>
          </cell>
          <cell r="Q18">
            <v>10.3</v>
          </cell>
          <cell r="R18">
            <v>10.199999999999999</v>
          </cell>
          <cell r="T18">
            <v>9.6</v>
          </cell>
          <cell r="U18">
            <v>9.5</v>
          </cell>
          <cell r="W18">
            <v>10.3</v>
          </cell>
          <cell r="X18">
            <v>8.9</v>
          </cell>
          <cell r="Z18">
            <v>8.8000000000000007</v>
          </cell>
          <cell r="AA18">
            <v>8.8000000000000007</v>
          </cell>
          <cell r="AC18">
            <v>8.6999999999999993</v>
          </cell>
          <cell r="AD18">
            <v>9.6</v>
          </cell>
          <cell r="AF18">
            <v>10.5</v>
          </cell>
          <cell r="AG18">
            <v>10.4</v>
          </cell>
          <cell r="AI18">
            <v>9.3000000000000007</v>
          </cell>
          <cell r="AJ18">
            <v>7.7</v>
          </cell>
          <cell r="AL18">
            <v>9.6999999999999993</v>
          </cell>
          <cell r="AM18">
            <v>9.6</v>
          </cell>
        </row>
        <row r="20">
          <cell r="G20" t="str">
            <v>Sigita BĒRZIŅA</v>
          </cell>
          <cell r="H20">
            <v>9</v>
          </cell>
          <cell r="I20">
            <v>10</v>
          </cell>
          <cell r="J20">
            <v>8.6</v>
          </cell>
          <cell r="K20">
            <v>7.9</v>
          </cell>
          <cell r="L20">
            <v>8.6999999999999993</v>
          </cell>
          <cell r="N20">
            <v>7.1</v>
          </cell>
          <cell r="O20">
            <v>7.2</v>
          </cell>
          <cell r="P20">
            <v>6.9</v>
          </cell>
          <cell r="Q20">
            <v>10.8</v>
          </cell>
          <cell r="R20">
            <v>9.3000000000000007</v>
          </cell>
          <cell r="T20">
            <v>10.6</v>
          </cell>
          <cell r="U20">
            <v>8.6</v>
          </cell>
          <cell r="W20">
            <v>10.1</v>
          </cell>
          <cell r="X20">
            <v>9.9</v>
          </cell>
          <cell r="Z20">
            <v>10</v>
          </cell>
          <cell r="AA20">
            <v>5.3</v>
          </cell>
        </row>
        <row r="22">
          <cell r="G22" t="str">
            <v>Agate RAŠMANE</v>
          </cell>
          <cell r="H22">
            <v>10.5</v>
          </cell>
          <cell r="I22">
            <v>10.5</v>
          </cell>
          <cell r="J22">
            <v>8.6999999999999993</v>
          </cell>
          <cell r="K22">
            <v>9.1</v>
          </cell>
          <cell r="L22">
            <v>9.9</v>
          </cell>
          <cell r="N22">
            <v>9.3000000000000007</v>
          </cell>
          <cell r="O22">
            <v>10</v>
          </cell>
          <cell r="P22">
            <v>10</v>
          </cell>
          <cell r="Q22">
            <v>9.6999999999999993</v>
          </cell>
          <cell r="R22">
            <v>9.3000000000000007</v>
          </cell>
          <cell r="T22">
            <v>8.5</v>
          </cell>
          <cell r="U22">
            <v>9</v>
          </cell>
          <cell r="W22">
            <v>10.7</v>
          </cell>
          <cell r="X22">
            <v>8.5</v>
          </cell>
          <cell r="Z22">
            <v>9.6</v>
          </cell>
          <cell r="AA22">
            <v>10.3</v>
          </cell>
          <cell r="AC22">
            <v>9.6999999999999993</v>
          </cell>
          <cell r="AD22">
            <v>10.3</v>
          </cell>
          <cell r="AF22">
            <v>10.199999999999999</v>
          </cell>
          <cell r="AG22">
            <v>10.6</v>
          </cell>
          <cell r="AI22">
            <v>9.6999999999999993</v>
          </cell>
          <cell r="AJ22">
            <v>9.8000000000000007</v>
          </cell>
          <cell r="AL22">
            <v>10.7</v>
          </cell>
          <cell r="AM22">
            <v>10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s"/>
      <sheetName val="forSCORE"/>
      <sheetName val="lasimani"/>
    </sheetNames>
    <sheetDataSet>
      <sheetData sheetId="0">
        <row r="1">
          <cell r="G1" t="str">
            <v xml:space="preserve">       ARVĪDA MANFELDA XIII PIEMIŅAS SACENSĪBAS</v>
          </cell>
        </row>
        <row r="2">
          <cell r="G2" t="str">
            <v xml:space="preserve">         Aizpute 8. - 10.10.2021.</v>
          </cell>
        </row>
        <row r="4">
          <cell r="G4" t="str">
            <v xml:space="preserve">       FINĀLS PP-60</v>
          </cell>
        </row>
        <row r="5">
          <cell r="AO5">
            <v>9</v>
          </cell>
        </row>
        <row r="8">
          <cell r="G8" t="str">
            <v>Mārcis GULBIS</v>
          </cell>
          <cell r="H8">
            <v>9.5</v>
          </cell>
          <cell r="I8">
            <v>9.9</v>
          </cell>
          <cell r="J8">
            <v>5.4</v>
          </cell>
          <cell r="K8">
            <v>7.9</v>
          </cell>
          <cell r="L8">
            <v>9.6</v>
          </cell>
          <cell r="N8">
            <v>10.7</v>
          </cell>
          <cell r="O8">
            <v>10</v>
          </cell>
          <cell r="P8">
            <v>5.7</v>
          </cell>
          <cell r="Q8">
            <v>10</v>
          </cell>
          <cell r="R8">
            <v>10.5</v>
          </cell>
          <cell r="T8">
            <v>8</v>
          </cell>
          <cell r="U8">
            <v>8.8000000000000007</v>
          </cell>
        </row>
        <row r="10">
          <cell r="G10" t="str">
            <v>Laidus JAANUS</v>
          </cell>
          <cell r="H10">
            <v>10.6</v>
          </cell>
          <cell r="I10">
            <v>10.199999999999999</v>
          </cell>
          <cell r="J10">
            <v>9.1999999999999993</v>
          </cell>
          <cell r="K10">
            <v>10</v>
          </cell>
          <cell r="L10">
            <v>9.6</v>
          </cell>
          <cell r="N10">
            <v>10.7</v>
          </cell>
          <cell r="O10">
            <v>6.7</v>
          </cell>
          <cell r="P10">
            <v>10.8</v>
          </cell>
          <cell r="Q10">
            <v>9.5</v>
          </cell>
          <cell r="R10">
            <v>10.1</v>
          </cell>
          <cell r="T10">
            <v>9.6</v>
          </cell>
          <cell r="U10">
            <v>9.8000000000000007</v>
          </cell>
          <cell r="W10">
            <v>8.6999999999999993</v>
          </cell>
          <cell r="X10">
            <v>9.6999999999999993</v>
          </cell>
          <cell r="Z10">
            <v>10.199999999999999</v>
          </cell>
          <cell r="AA10">
            <v>10.3</v>
          </cell>
          <cell r="AC10">
            <v>9.5</v>
          </cell>
          <cell r="AD10">
            <v>8.8000000000000007</v>
          </cell>
          <cell r="AF10">
            <v>9</v>
          </cell>
          <cell r="AG10">
            <v>8</v>
          </cell>
        </row>
        <row r="12">
          <cell r="G12" t="str">
            <v>Elari TAHVINOV</v>
          </cell>
          <cell r="H12">
            <v>8.1999999999999993</v>
          </cell>
          <cell r="I12">
            <v>10.6</v>
          </cell>
          <cell r="J12">
            <v>8.6</v>
          </cell>
          <cell r="K12">
            <v>9.5</v>
          </cell>
          <cell r="L12">
            <v>10.5</v>
          </cell>
          <cell r="N12">
            <v>9.5</v>
          </cell>
          <cell r="O12">
            <v>9.9</v>
          </cell>
          <cell r="P12">
            <v>9.1999999999999993</v>
          </cell>
          <cell r="Q12">
            <v>8.6999999999999993</v>
          </cell>
          <cell r="R12">
            <v>10</v>
          </cell>
          <cell r="T12">
            <v>9.6</v>
          </cell>
          <cell r="U12">
            <v>9.8000000000000007</v>
          </cell>
          <cell r="W12">
            <v>10.4</v>
          </cell>
          <cell r="X12">
            <v>9.9</v>
          </cell>
          <cell r="Z12">
            <v>10</v>
          </cell>
          <cell r="AA12">
            <v>9</v>
          </cell>
          <cell r="AC12">
            <v>10.5</v>
          </cell>
          <cell r="AD12">
            <v>9.5</v>
          </cell>
        </row>
        <row r="14">
          <cell r="G14" t="str">
            <v>Ariko ASTRA</v>
          </cell>
          <cell r="H14">
            <v>9.9</v>
          </cell>
          <cell r="I14">
            <v>7.9</v>
          </cell>
          <cell r="J14">
            <v>7.1</v>
          </cell>
          <cell r="K14">
            <v>8.1</v>
          </cell>
          <cell r="L14">
            <v>9.6999999999999993</v>
          </cell>
          <cell r="N14">
            <v>9.8000000000000007</v>
          </cell>
          <cell r="O14">
            <v>9</v>
          </cell>
          <cell r="P14">
            <v>8.6</v>
          </cell>
          <cell r="Q14">
            <v>9.6999999999999993</v>
          </cell>
          <cell r="R14">
            <v>9.8000000000000007</v>
          </cell>
          <cell r="T14">
            <v>9.4</v>
          </cell>
          <cell r="U14">
            <v>9.1999999999999993</v>
          </cell>
          <cell r="W14">
            <v>9.1999999999999993</v>
          </cell>
          <cell r="X14">
            <v>8</v>
          </cell>
        </row>
        <row r="16">
          <cell r="G16" t="str">
            <v>Emīls VASERMANIS</v>
          </cell>
          <cell r="H16">
            <v>10</v>
          </cell>
          <cell r="I16">
            <v>10.199999999999999</v>
          </cell>
          <cell r="J16">
            <v>10.199999999999999</v>
          </cell>
          <cell r="K16">
            <v>9.9</v>
          </cell>
          <cell r="L16">
            <v>10.5</v>
          </cell>
          <cell r="N16">
            <v>9.9</v>
          </cell>
          <cell r="O16">
            <v>9.4</v>
          </cell>
          <cell r="P16">
            <v>9.4</v>
          </cell>
          <cell r="Q16">
            <v>9.5</v>
          </cell>
          <cell r="R16">
            <v>10.1</v>
          </cell>
          <cell r="T16">
            <v>10.4</v>
          </cell>
          <cell r="U16">
            <v>10.6</v>
          </cell>
          <cell r="W16">
            <v>9.1</v>
          </cell>
          <cell r="X16">
            <v>8.6</v>
          </cell>
          <cell r="Z16">
            <v>10.3</v>
          </cell>
          <cell r="AA16">
            <v>9.6999999999999993</v>
          </cell>
          <cell r="AC16">
            <v>10.6</v>
          </cell>
          <cell r="AD16">
            <v>9.6999999999999993</v>
          </cell>
          <cell r="AF16">
            <v>10.3</v>
          </cell>
          <cell r="AG16">
            <v>10.199999999999999</v>
          </cell>
          <cell r="AI16">
            <v>10.3</v>
          </cell>
          <cell r="AJ16">
            <v>10.4</v>
          </cell>
          <cell r="AL16">
            <v>10.5</v>
          </cell>
          <cell r="AM16">
            <v>9.8000000000000007</v>
          </cell>
        </row>
        <row r="18">
          <cell r="G18" t="str">
            <v>Lauris STRAUTMANIS</v>
          </cell>
          <cell r="H18">
            <v>10.6</v>
          </cell>
          <cell r="I18">
            <v>9.6</v>
          </cell>
          <cell r="J18">
            <v>9.9</v>
          </cell>
          <cell r="K18">
            <v>10.199999999999999</v>
          </cell>
          <cell r="L18">
            <v>8.8000000000000007</v>
          </cell>
          <cell r="N18">
            <v>8.5</v>
          </cell>
          <cell r="O18">
            <v>10.1</v>
          </cell>
          <cell r="P18">
            <v>9.9</v>
          </cell>
          <cell r="Q18">
            <v>9.1999999999999993</v>
          </cell>
          <cell r="R18">
            <v>10.3</v>
          </cell>
          <cell r="T18">
            <v>10.5</v>
          </cell>
          <cell r="U18">
            <v>10.3</v>
          </cell>
          <cell r="W18">
            <v>9.1999999999999993</v>
          </cell>
          <cell r="X18">
            <v>9.6</v>
          </cell>
          <cell r="Z18">
            <v>10.7</v>
          </cell>
          <cell r="AA18">
            <v>10.5</v>
          </cell>
          <cell r="AC18">
            <v>10.8</v>
          </cell>
          <cell r="AD18">
            <v>9.3000000000000007</v>
          </cell>
          <cell r="AF18">
            <v>9.4</v>
          </cell>
          <cell r="AG18">
            <v>9.9</v>
          </cell>
          <cell r="AI18">
            <v>10.6</v>
          </cell>
          <cell r="AJ18">
            <v>9.8000000000000007</v>
          </cell>
          <cell r="AL18">
            <v>10.3</v>
          </cell>
          <cell r="AM18">
            <v>9.5</v>
          </cell>
        </row>
        <row r="20">
          <cell r="G20" t="str">
            <v>Ernests ERBS</v>
          </cell>
          <cell r="H20">
            <v>9.1</v>
          </cell>
          <cell r="I20">
            <v>10.1</v>
          </cell>
          <cell r="J20">
            <v>9.6999999999999993</v>
          </cell>
          <cell r="K20">
            <v>10</v>
          </cell>
          <cell r="L20">
            <v>10.199999999999999</v>
          </cell>
          <cell r="N20">
            <v>9.6999999999999993</v>
          </cell>
          <cell r="O20">
            <v>10.3</v>
          </cell>
          <cell r="P20">
            <v>8.3000000000000007</v>
          </cell>
          <cell r="Q20">
            <v>9.3000000000000007</v>
          </cell>
          <cell r="R20">
            <v>10.1</v>
          </cell>
          <cell r="T20">
            <v>10.5</v>
          </cell>
          <cell r="U20">
            <v>10.8</v>
          </cell>
          <cell r="W20">
            <v>9.9</v>
          </cell>
          <cell r="X20">
            <v>10.4</v>
          </cell>
          <cell r="Z20">
            <v>10.3</v>
          </cell>
          <cell r="AA20">
            <v>10</v>
          </cell>
          <cell r="AC20">
            <v>9.1</v>
          </cell>
          <cell r="AD20">
            <v>9.6</v>
          </cell>
          <cell r="AF20">
            <v>9.6999999999999993</v>
          </cell>
          <cell r="AG20">
            <v>10.7</v>
          </cell>
          <cell r="AI20">
            <v>9.4</v>
          </cell>
          <cell r="AJ20">
            <v>10.1</v>
          </cell>
        </row>
        <row r="22">
          <cell r="G22" t="str">
            <v>Rihards ZORGE</v>
          </cell>
          <cell r="H22">
            <v>10.4</v>
          </cell>
          <cell r="I22">
            <v>9.6</v>
          </cell>
          <cell r="J22">
            <v>9.8000000000000007</v>
          </cell>
          <cell r="K22">
            <v>9.1</v>
          </cell>
          <cell r="L22">
            <v>8.3000000000000007</v>
          </cell>
          <cell r="N22">
            <v>10.3</v>
          </cell>
          <cell r="O22">
            <v>9.8000000000000007</v>
          </cell>
          <cell r="P22">
            <v>10</v>
          </cell>
          <cell r="Q22">
            <v>9.6999999999999993</v>
          </cell>
          <cell r="R22">
            <v>8.9</v>
          </cell>
          <cell r="T22">
            <v>8.8000000000000007</v>
          </cell>
          <cell r="U22">
            <v>8.1</v>
          </cell>
          <cell r="W22">
            <v>8.6999999999999993</v>
          </cell>
          <cell r="X22">
            <v>9.3000000000000007</v>
          </cell>
          <cell r="Z22">
            <v>8.3000000000000007</v>
          </cell>
          <cell r="AA22">
            <v>9.5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s"/>
      <sheetName val="forSCORE"/>
      <sheetName val="lasimani"/>
    </sheetNames>
    <sheetDataSet>
      <sheetData sheetId="0">
        <row r="1">
          <cell r="G1" t="str">
            <v xml:space="preserve">       ARVĪDA MANFELDA XIII PIEMIŅAS SACENSĪBAS</v>
          </cell>
        </row>
        <row r="2">
          <cell r="G2" t="str">
            <v xml:space="preserve">         Aizpute 8. - 10.10.2021.</v>
          </cell>
        </row>
        <row r="4">
          <cell r="G4" t="str">
            <v xml:space="preserve">       FINĀLS PŠ-60</v>
          </cell>
        </row>
        <row r="5">
          <cell r="AO5">
            <v>9</v>
          </cell>
        </row>
        <row r="8">
          <cell r="G8" t="str">
            <v>Jānis LASMANIS</v>
          </cell>
          <cell r="H8">
            <v>8.8000000000000007</v>
          </cell>
          <cell r="I8">
            <v>10.1</v>
          </cell>
          <cell r="J8">
            <v>10</v>
          </cell>
          <cell r="K8">
            <v>7.6</v>
          </cell>
          <cell r="L8">
            <v>9.9</v>
          </cell>
          <cell r="N8">
            <v>10.5</v>
          </cell>
          <cell r="O8">
            <v>10.5</v>
          </cell>
          <cell r="P8">
            <v>9.6999999999999993</v>
          </cell>
          <cell r="Q8">
            <v>9.1999999999999993</v>
          </cell>
          <cell r="R8">
            <v>10.6</v>
          </cell>
          <cell r="T8">
            <v>9.4</v>
          </cell>
          <cell r="U8">
            <v>10.1</v>
          </cell>
          <cell r="W8">
            <v>10.199999999999999</v>
          </cell>
          <cell r="X8">
            <v>8.6</v>
          </cell>
          <cell r="Z8">
            <v>9.6999999999999993</v>
          </cell>
          <cell r="AA8">
            <v>9.4</v>
          </cell>
          <cell r="AC8">
            <v>9.9</v>
          </cell>
          <cell r="AD8">
            <v>10</v>
          </cell>
          <cell r="AF8">
            <v>9.8000000000000007</v>
          </cell>
          <cell r="AG8">
            <v>10.199999999999999</v>
          </cell>
        </row>
        <row r="10">
          <cell r="G10" t="str">
            <v>Raivis BALODIS</v>
          </cell>
          <cell r="H10">
            <v>10.3</v>
          </cell>
          <cell r="I10">
            <v>8.3000000000000007</v>
          </cell>
          <cell r="J10">
            <v>8.1999999999999993</v>
          </cell>
          <cell r="K10">
            <v>10.5</v>
          </cell>
          <cell r="L10">
            <v>10</v>
          </cell>
          <cell r="N10">
            <v>10.5</v>
          </cell>
          <cell r="O10">
            <v>10</v>
          </cell>
          <cell r="P10">
            <v>10.4</v>
          </cell>
          <cell r="Q10">
            <v>9.6</v>
          </cell>
          <cell r="R10">
            <v>8.3000000000000007</v>
          </cell>
          <cell r="T10">
            <v>9.1999999999999993</v>
          </cell>
          <cell r="U10">
            <v>10.1</v>
          </cell>
          <cell r="W10">
            <v>8.9</v>
          </cell>
          <cell r="X10">
            <v>10</v>
          </cell>
          <cell r="Z10">
            <v>9.8000000000000007</v>
          </cell>
          <cell r="AA10">
            <v>8.9</v>
          </cell>
        </row>
        <row r="12">
          <cell r="G12" t="str">
            <v>Matas MEDIŠAUSKAS</v>
          </cell>
          <cell r="H12">
            <v>10.1</v>
          </cell>
          <cell r="I12">
            <v>9</v>
          </cell>
          <cell r="J12">
            <v>10.3</v>
          </cell>
          <cell r="K12">
            <v>9.1999999999999993</v>
          </cell>
          <cell r="L12">
            <v>9.4</v>
          </cell>
          <cell r="N12">
            <v>9.6999999999999993</v>
          </cell>
          <cell r="O12">
            <v>10.5</v>
          </cell>
          <cell r="P12">
            <v>9.6</v>
          </cell>
          <cell r="Q12">
            <v>10.6</v>
          </cell>
          <cell r="R12">
            <v>10</v>
          </cell>
          <cell r="T12">
            <v>9.3000000000000007</v>
          </cell>
          <cell r="U12">
            <v>9.9</v>
          </cell>
          <cell r="W12">
            <v>9.4</v>
          </cell>
          <cell r="X12">
            <v>10.3</v>
          </cell>
          <cell r="Z12">
            <v>9.9</v>
          </cell>
          <cell r="AA12">
            <v>10.4</v>
          </cell>
          <cell r="AC12">
            <v>10.4</v>
          </cell>
          <cell r="AD12">
            <v>9.6</v>
          </cell>
          <cell r="AF12">
            <v>10</v>
          </cell>
          <cell r="AG12">
            <v>10.6</v>
          </cell>
          <cell r="AI12">
            <v>10.3</v>
          </cell>
          <cell r="AJ12">
            <v>10</v>
          </cell>
          <cell r="AL12">
            <v>9.6999999999999993</v>
          </cell>
          <cell r="AM12">
            <v>10.1</v>
          </cell>
        </row>
        <row r="14">
          <cell r="G14" t="str">
            <v>Orestas PLEKAVIČIUS</v>
          </cell>
          <cell r="H14">
            <v>9.9</v>
          </cell>
          <cell r="I14">
            <v>9.6999999999999993</v>
          </cell>
          <cell r="J14">
            <v>10.9</v>
          </cell>
          <cell r="K14">
            <v>8</v>
          </cell>
          <cell r="L14">
            <v>10.199999999999999</v>
          </cell>
          <cell r="N14">
            <v>10.1</v>
          </cell>
          <cell r="O14">
            <v>10.6</v>
          </cell>
          <cell r="P14">
            <v>10.4</v>
          </cell>
          <cell r="Q14">
            <v>8.8000000000000007</v>
          </cell>
          <cell r="R14">
            <v>9.3000000000000007</v>
          </cell>
          <cell r="T14">
            <v>9.9</v>
          </cell>
          <cell r="U14">
            <v>10.8</v>
          </cell>
          <cell r="W14">
            <v>8.6999999999999993</v>
          </cell>
          <cell r="X14">
            <v>9</v>
          </cell>
          <cell r="Z14">
            <v>10.199999999999999</v>
          </cell>
          <cell r="AA14">
            <v>9.9</v>
          </cell>
          <cell r="AC14">
            <v>10.199999999999999</v>
          </cell>
          <cell r="AD14">
            <v>9.6</v>
          </cell>
          <cell r="AF14">
            <v>10.5</v>
          </cell>
          <cell r="AG14">
            <v>10.1</v>
          </cell>
          <cell r="AI14">
            <v>10.1</v>
          </cell>
          <cell r="AJ14">
            <v>9.4</v>
          </cell>
          <cell r="AL14">
            <v>10.6</v>
          </cell>
          <cell r="AM14">
            <v>9.6</v>
          </cell>
        </row>
        <row r="16">
          <cell r="G16" t="str">
            <v>Kristers KOLUŽS</v>
          </cell>
          <cell r="H16">
            <v>8.1</v>
          </cell>
          <cell r="I16">
            <v>10.1</v>
          </cell>
          <cell r="J16">
            <v>9.3000000000000007</v>
          </cell>
          <cell r="K16">
            <v>8.1999999999999993</v>
          </cell>
          <cell r="L16">
            <v>10.6</v>
          </cell>
          <cell r="N16">
            <v>9.6</v>
          </cell>
          <cell r="O16">
            <v>8.9</v>
          </cell>
          <cell r="P16">
            <v>9.9</v>
          </cell>
          <cell r="Q16">
            <v>9.6999999999999993</v>
          </cell>
          <cell r="R16">
            <v>10.3</v>
          </cell>
          <cell r="T16">
            <v>9.6999999999999993</v>
          </cell>
          <cell r="U16">
            <v>10.1</v>
          </cell>
          <cell r="W16">
            <v>10</v>
          </cell>
          <cell r="X16">
            <v>8.9</v>
          </cell>
          <cell r="Z16">
            <v>9.6</v>
          </cell>
          <cell r="AA16">
            <v>10.8</v>
          </cell>
          <cell r="AC16">
            <v>9</v>
          </cell>
          <cell r="AD16">
            <v>9.6</v>
          </cell>
        </row>
        <row r="18">
          <cell r="G18" t="str">
            <v>Lauri LOPP</v>
          </cell>
          <cell r="H18">
            <v>9.4</v>
          </cell>
          <cell r="I18">
            <v>9.8000000000000007</v>
          </cell>
          <cell r="J18">
            <v>8.8000000000000007</v>
          </cell>
          <cell r="K18">
            <v>9.3000000000000007</v>
          </cell>
          <cell r="L18">
            <v>8</v>
          </cell>
          <cell r="N18">
            <v>9.8000000000000007</v>
          </cell>
          <cell r="O18">
            <v>9.6999999999999993</v>
          </cell>
          <cell r="P18">
            <v>9.8000000000000007</v>
          </cell>
          <cell r="Q18">
            <v>10</v>
          </cell>
          <cell r="R18">
            <v>8.1</v>
          </cell>
          <cell r="T18">
            <v>10.199999999999999</v>
          </cell>
          <cell r="U18">
            <v>9.6999999999999993</v>
          </cell>
          <cell r="W18">
            <v>9</v>
          </cell>
          <cell r="X18">
            <v>9.6999999999999993</v>
          </cell>
        </row>
        <row r="20">
          <cell r="G20" t="str">
            <v>Mantvydas STRELČĪUNAS</v>
          </cell>
          <cell r="H20">
            <v>10.1</v>
          </cell>
          <cell r="I20">
            <v>10.3</v>
          </cell>
          <cell r="J20">
            <v>10</v>
          </cell>
          <cell r="K20">
            <v>9.1999999999999993</v>
          </cell>
          <cell r="L20">
            <v>10.6</v>
          </cell>
          <cell r="N20">
            <v>10.7</v>
          </cell>
          <cell r="O20">
            <v>9.1</v>
          </cell>
          <cell r="P20">
            <v>10</v>
          </cell>
          <cell r="Q20">
            <v>9</v>
          </cell>
          <cell r="R20">
            <v>9.6</v>
          </cell>
          <cell r="T20">
            <v>10.4</v>
          </cell>
          <cell r="U20">
            <v>8.6999999999999993</v>
          </cell>
          <cell r="W20">
            <v>9.8000000000000007</v>
          </cell>
          <cell r="X20">
            <v>10</v>
          </cell>
          <cell r="Z20">
            <v>8.6999999999999993</v>
          </cell>
          <cell r="AA20">
            <v>9.6</v>
          </cell>
          <cell r="AC20">
            <v>10.199999999999999</v>
          </cell>
          <cell r="AD20">
            <v>10.6</v>
          </cell>
          <cell r="AF20">
            <v>9.6999999999999993</v>
          </cell>
          <cell r="AG20">
            <v>8.6999999999999993</v>
          </cell>
          <cell r="AI20">
            <v>9.8000000000000007</v>
          </cell>
          <cell r="AJ20">
            <v>8</v>
          </cell>
        </row>
        <row r="22">
          <cell r="G22" t="str">
            <v>Paulius VIPLENTAS</v>
          </cell>
          <cell r="H22">
            <v>8.6</v>
          </cell>
          <cell r="I22">
            <v>6.3</v>
          </cell>
          <cell r="J22">
            <v>9.9</v>
          </cell>
          <cell r="K22">
            <v>10</v>
          </cell>
          <cell r="L22">
            <v>10</v>
          </cell>
          <cell r="N22">
            <v>8.6999999999999993</v>
          </cell>
          <cell r="O22">
            <v>8.1</v>
          </cell>
          <cell r="P22">
            <v>9.6</v>
          </cell>
          <cell r="Q22">
            <v>9.9</v>
          </cell>
          <cell r="R22">
            <v>9.3000000000000007</v>
          </cell>
          <cell r="T22">
            <v>8.8000000000000007</v>
          </cell>
          <cell r="U22">
            <v>10.7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s"/>
      <sheetName val="forSCORE"/>
      <sheetName val="lasimani"/>
    </sheetNames>
    <sheetDataSet>
      <sheetData sheetId="0">
        <row r="1">
          <cell r="G1" t="str">
            <v xml:space="preserve">       ARVĪDA MANFELDA XIII PIEMIŅAS SACENSĪBAS</v>
          </cell>
        </row>
        <row r="2">
          <cell r="G2" t="str">
            <v xml:space="preserve">         Aizpute 8. - 10.10.2021.</v>
          </cell>
        </row>
        <row r="4">
          <cell r="G4" t="str">
            <v xml:space="preserve">       FINĀLS PŠ-40</v>
          </cell>
        </row>
        <row r="5">
          <cell r="AO5">
            <v>9</v>
          </cell>
        </row>
        <row r="8">
          <cell r="G8" t="str">
            <v>Dženeta EVARDSONE</v>
          </cell>
          <cell r="H8">
            <v>9.9</v>
          </cell>
          <cell r="I8">
            <v>10.3</v>
          </cell>
          <cell r="J8">
            <v>9.1</v>
          </cell>
          <cell r="K8">
            <v>9.9</v>
          </cell>
          <cell r="L8">
            <v>9.1999999999999993</v>
          </cell>
          <cell r="N8">
            <v>10.5</v>
          </cell>
          <cell r="O8">
            <v>9</v>
          </cell>
          <cell r="P8">
            <v>10.4</v>
          </cell>
          <cell r="Q8">
            <v>10.8</v>
          </cell>
          <cell r="R8">
            <v>10.5</v>
          </cell>
          <cell r="T8">
            <v>9.4</v>
          </cell>
          <cell r="U8">
            <v>10.4</v>
          </cell>
          <cell r="W8">
            <v>10</v>
          </cell>
          <cell r="X8">
            <v>10.6</v>
          </cell>
          <cell r="Z8">
            <v>8</v>
          </cell>
          <cell r="AA8">
            <v>10.199999999999999</v>
          </cell>
          <cell r="AC8">
            <v>10.199999999999999</v>
          </cell>
          <cell r="AD8">
            <v>9.8000000000000007</v>
          </cell>
        </row>
        <row r="10">
          <cell r="G10" t="str">
            <v>Anna STIEĢELE</v>
          </cell>
          <cell r="H10">
            <v>9.5</v>
          </cell>
          <cell r="I10">
            <v>9.9</v>
          </cell>
          <cell r="J10">
            <v>10.3</v>
          </cell>
          <cell r="K10">
            <v>10</v>
          </cell>
          <cell r="L10">
            <v>10.8</v>
          </cell>
          <cell r="N10">
            <v>9.9</v>
          </cell>
          <cell r="O10">
            <v>10</v>
          </cell>
          <cell r="P10">
            <v>9.9</v>
          </cell>
          <cell r="Q10">
            <v>9.6</v>
          </cell>
          <cell r="R10">
            <v>10.3</v>
          </cell>
          <cell r="T10">
            <v>9</v>
          </cell>
          <cell r="U10">
            <v>8.6999999999999993</v>
          </cell>
          <cell r="W10">
            <v>10.5</v>
          </cell>
          <cell r="X10">
            <v>10.3</v>
          </cell>
          <cell r="Z10">
            <v>10.1</v>
          </cell>
          <cell r="AA10">
            <v>9.9</v>
          </cell>
          <cell r="AC10">
            <v>10.7</v>
          </cell>
          <cell r="AD10">
            <v>10.7</v>
          </cell>
          <cell r="AF10">
            <v>9.1999999999999993</v>
          </cell>
          <cell r="AG10">
            <v>9.6999999999999993</v>
          </cell>
        </row>
        <row r="12">
          <cell r="G12" t="str">
            <v>Susanna SULE</v>
          </cell>
          <cell r="H12">
            <v>10.3</v>
          </cell>
          <cell r="I12">
            <v>9.6</v>
          </cell>
          <cell r="J12">
            <v>9.9</v>
          </cell>
          <cell r="K12">
            <v>10.1</v>
          </cell>
          <cell r="L12">
            <v>9.9</v>
          </cell>
          <cell r="N12">
            <v>10.6</v>
          </cell>
          <cell r="O12">
            <v>10.1</v>
          </cell>
          <cell r="P12">
            <v>10.3</v>
          </cell>
          <cell r="Q12">
            <v>9.1999999999999993</v>
          </cell>
          <cell r="R12">
            <v>9.6</v>
          </cell>
          <cell r="T12">
            <v>10</v>
          </cell>
          <cell r="U12">
            <v>10.8</v>
          </cell>
          <cell r="W12">
            <v>9.1</v>
          </cell>
          <cell r="X12">
            <v>10.6</v>
          </cell>
          <cell r="Z12">
            <v>10</v>
          </cell>
          <cell r="AA12">
            <v>10.5</v>
          </cell>
          <cell r="AC12">
            <v>10.3</v>
          </cell>
          <cell r="AD12">
            <v>9.6</v>
          </cell>
          <cell r="AF12">
            <v>10.4</v>
          </cell>
          <cell r="AG12">
            <v>10.5</v>
          </cell>
          <cell r="AI12">
            <v>10</v>
          </cell>
          <cell r="AJ12">
            <v>10.5</v>
          </cell>
          <cell r="AL12">
            <v>10.199999999999999</v>
          </cell>
          <cell r="AM12">
            <v>9.8000000000000007</v>
          </cell>
        </row>
        <row r="14">
          <cell r="G14" t="str">
            <v>Lenija FELDMANE</v>
          </cell>
          <cell r="H14">
            <v>10.1</v>
          </cell>
          <cell r="I14">
            <v>9.9</v>
          </cell>
          <cell r="J14">
            <v>10.4</v>
          </cell>
          <cell r="K14">
            <v>8.6</v>
          </cell>
          <cell r="L14">
            <v>8.9</v>
          </cell>
          <cell r="N14">
            <v>10.199999999999999</v>
          </cell>
          <cell r="O14">
            <v>9.9</v>
          </cell>
          <cell r="P14">
            <v>9.1</v>
          </cell>
          <cell r="Q14">
            <v>9</v>
          </cell>
          <cell r="R14">
            <v>9.6999999999999993</v>
          </cell>
          <cell r="T14">
            <v>9.1</v>
          </cell>
          <cell r="U14">
            <v>9.1999999999999993</v>
          </cell>
          <cell r="W14">
            <v>9.1999999999999993</v>
          </cell>
          <cell r="X14">
            <v>9.4</v>
          </cell>
          <cell r="Z14">
            <v>9.3000000000000007</v>
          </cell>
          <cell r="AA14">
            <v>10.3</v>
          </cell>
        </row>
        <row r="16">
          <cell r="G16" t="str">
            <v>Beāte ŠMUKSTA</v>
          </cell>
          <cell r="H16">
            <v>10.5</v>
          </cell>
          <cell r="I16">
            <v>9.6999999999999993</v>
          </cell>
          <cell r="J16">
            <v>10.8</v>
          </cell>
          <cell r="K16">
            <v>10.199999999999999</v>
          </cell>
          <cell r="L16">
            <v>10</v>
          </cell>
          <cell r="N16">
            <v>9.6999999999999993</v>
          </cell>
          <cell r="O16">
            <v>10.5</v>
          </cell>
          <cell r="P16">
            <v>10.5</v>
          </cell>
          <cell r="Q16">
            <v>10.8</v>
          </cell>
          <cell r="R16">
            <v>10.9</v>
          </cell>
          <cell r="T16">
            <v>9.3000000000000007</v>
          </cell>
          <cell r="U16">
            <v>9.9</v>
          </cell>
          <cell r="W16">
            <v>10</v>
          </cell>
          <cell r="X16">
            <v>10.8</v>
          </cell>
          <cell r="Z16">
            <v>9.6999999999999993</v>
          </cell>
          <cell r="AA16">
            <v>10</v>
          </cell>
          <cell r="AC16">
            <v>9.8000000000000007</v>
          </cell>
          <cell r="AD16">
            <v>9.8000000000000007</v>
          </cell>
          <cell r="AF16">
            <v>9.6</v>
          </cell>
          <cell r="AG16">
            <v>10.7</v>
          </cell>
          <cell r="AI16">
            <v>10.5</v>
          </cell>
          <cell r="AJ16">
            <v>9.6</v>
          </cell>
          <cell r="AL16">
            <v>10.4</v>
          </cell>
          <cell r="AM16">
            <v>10.6</v>
          </cell>
        </row>
        <row r="18">
          <cell r="G18" t="str">
            <v>Sindija ČĪMA</v>
          </cell>
          <cell r="H18">
            <v>10.5</v>
          </cell>
          <cell r="I18">
            <v>9.6</v>
          </cell>
          <cell r="J18">
            <v>9.5</v>
          </cell>
          <cell r="K18">
            <v>9.6999999999999993</v>
          </cell>
          <cell r="L18">
            <v>9.9</v>
          </cell>
          <cell r="N18">
            <v>8.6</v>
          </cell>
          <cell r="O18">
            <v>10.5</v>
          </cell>
          <cell r="P18">
            <v>10.1</v>
          </cell>
          <cell r="Q18">
            <v>8.6</v>
          </cell>
          <cell r="R18">
            <v>10.4</v>
          </cell>
          <cell r="T18">
            <v>10.1</v>
          </cell>
          <cell r="U18">
            <v>7.5</v>
          </cell>
          <cell r="W18">
            <v>7.8</v>
          </cell>
          <cell r="X18">
            <v>9.8000000000000007</v>
          </cell>
        </row>
        <row r="20">
          <cell r="G20" t="str">
            <v>Gabriele TAMAŠAUSKAITE</v>
          </cell>
          <cell r="H20">
            <v>9.1</v>
          </cell>
          <cell r="I20">
            <v>10</v>
          </cell>
          <cell r="J20">
            <v>9.4</v>
          </cell>
          <cell r="K20">
            <v>7.9</v>
          </cell>
          <cell r="L20">
            <v>9.6</v>
          </cell>
          <cell r="N20">
            <v>10.5</v>
          </cell>
          <cell r="O20">
            <v>9.8000000000000007</v>
          </cell>
          <cell r="P20">
            <v>8.1</v>
          </cell>
          <cell r="Q20">
            <v>10.1</v>
          </cell>
          <cell r="R20">
            <v>9.3000000000000007</v>
          </cell>
          <cell r="T20">
            <v>7.4</v>
          </cell>
          <cell r="U20">
            <v>8.9</v>
          </cell>
        </row>
        <row r="22">
          <cell r="G22" t="str">
            <v>Sabīne ĶEĶE</v>
          </cell>
          <cell r="H22">
            <v>10.4</v>
          </cell>
          <cell r="I22">
            <v>10.199999999999999</v>
          </cell>
          <cell r="J22">
            <v>9.9</v>
          </cell>
          <cell r="K22">
            <v>10.199999999999999</v>
          </cell>
          <cell r="L22">
            <v>9.6</v>
          </cell>
          <cell r="N22">
            <v>10.4</v>
          </cell>
          <cell r="O22">
            <v>10.199999999999999</v>
          </cell>
          <cell r="P22">
            <v>10</v>
          </cell>
          <cell r="Q22">
            <v>10.3</v>
          </cell>
          <cell r="R22">
            <v>9.6999999999999993</v>
          </cell>
          <cell r="T22">
            <v>10.1</v>
          </cell>
          <cell r="U22">
            <v>9.8000000000000007</v>
          </cell>
          <cell r="W22">
            <v>10.9</v>
          </cell>
          <cell r="X22">
            <v>9.5</v>
          </cell>
          <cell r="Z22">
            <v>9.6999999999999993</v>
          </cell>
          <cell r="AA22">
            <v>10.7</v>
          </cell>
          <cell r="AC22">
            <v>10.1</v>
          </cell>
          <cell r="AD22">
            <v>9.6</v>
          </cell>
          <cell r="AF22">
            <v>10</v>
          </cell>
          <cell r="AG22">
            <v>10.1</v>
          </cell>
          <cell r="AI22">
            <v>10.1</v>
          </cell>
          <cell r="AJ22">
            <v>9.3000000000000007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zoomScale="120" zoomScaleNormal="120" workbookViewId="0">
      <selection activeCell="F3" sqref="F3"/>
    </sheetView>
  </sheetViews>
  <sheetFormatPr defaultRowHeight="14.4" x14ac:dyDescent="0.3"/>
  <cols>
    <col min="1" max="1" width="1.6640625" customWidth="1"/>
    <col min="3" max="3" width="26.109375" customWidth="1"/>
    <col min="4" max="4" width="6.88671875" customWidth="1"/>
    <col min="5" max="5" width="17" customWidth="1"/>
    <col min="6" max="6" width="6.33203125" customWidth="1"/>
    <col min="7" max="7" width="5.33203125" customWidth="1"/>
    <col min="8" max="8" width="5.109375" customWidth="1"/>
    <col min="9" max="9" width="5.6640625" customWidth="1"/>
  </cols>
  <sheetData>
    <row r="1" spans="1:23" ht="17.399999999999999" x14ac:dyDescent="0.3">
      <c r="A1" s="2"/>
      <c r="B1" s="3"/>
      <c r="C1" s="4"/>
      <c r="D1" s="1"/>
      <c r="E1" s="6"/>
      <c r="F1" s="9"/>
      <c r="G1" s="10"/>
      <c r="H1" s="10"/>
      <c r="I1" s="10"/>
      <c r="J1" s="32"/>
      <c r="K1" s="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7.399999999999999" x14ac:dyDescent="0.3">
      <c r="A2" s="2"/>
      <c r="B2" s="7"/>
      <c r="C2" s="8"/>
      <c r="D2" s="2"/>
      <c r="E2" s="8"/>
      <c r="F2" s="12" t="s">
        <v>118</v>
      </c>
      <c r="G2" s="10"/>
      <c r="H2" s="10"/>
      <c r="I2" s="10"/>
      <c r="J2" s="32"/>
      <c r="K2" s="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6" x14ac:dyDescent="0.3">
      <c r="A3" s="13"/>
      <c r="B3" s="3"/>
      <c r="C3" s="4"/>
      <c r="D3" s="1"/>
      <c r="E3" s="6"/>
      <c r="F3" s="72" t="s">
        <v>201</v>
      </c>
      <c r="G3" s="10"/>
      <c r="H3" s="10"/>
      <c r="I3" s="10"/>
      <c r="J3" s="32"/>
      <c r="K3" s="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1" x14ac:dyDescent="0.4">
      <c r="A4" s="14"/>
      <c r="B4" s="15"/>
      <c r="C4" s="16"/>
      <c r="D4" s="16"/>
      <c r="E4" s="17"/>
      <c r="F4" s="9" t="s">
        <v>0</v>
      </c>
      <c r="G4" s="1"/>
      <c r="H4" s="18"/>
      <c r="I4" s="18"/>
      <c r="J4" s="20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8" x14ac:dyDescent="0.35">
      <c r="A5" s="14"/>
      <c r="B5" s="19" t="s">
        <v>1</v>
      </c>
      <c r="C5" s="17"/>
      <c r="D5" s="17"/>
      <c r="E5" s="17"/>
      <c r="F5" s="18"/>
      <c r="G5" s="18"/>
      <c r="H5" s="18"/>
      <c r="I5" s="18"/>
      <c r="J5" s="18" t="s">
        <v>2</v>
      </c>
      <c r="K5" s="2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3">
      <c r="A6" s="20"/>
      <c r="B6" s="21" t="s">
        <v>3</v>
      </c>
      <c r="C6" s="22" t="s">
        <v>4</v>
      </c>
      <c r="D6" s="22" t="s">
        <v>5</v>
      </c>
      <c r="E6" s="22" t="s">
        <v>6</v>
      </c>
      <c r="F6" s="21">
        <v>1</v>
      </c>
      <c r="G6" s="21">
        <v>2</v>
      </c>
      <c r="H6" s="21">
        <v>3</v>
      </c>
      <c r="I6" s="21">
        <v>4</v>
      </c>
      <c r="J6" s="21" t="s">
        <v>7</v>
      </c>
      <c r="K6" s="21" t="s">
        <v>8</v>
      </c>
      <c r="L6" s="27" t="s">
        <v>9</v>
      </c>
      <c r="M6" s="11"/>
      <c r="N6" s="11"/>
      <c r="O6" s="11"/>
      <c r="P6" s="11"/>
      <c r="Q6" s="11"/>
      <c r="R6" s="11"/>
      <c r="S6" s="23"/>
      <c r="T6" s="23"/>
      <c r="U6" s="23"/>
      <c r="V6" s="23"/>
      <c r="W6" s="23"/>
    </row>
    <row r="7" spans="1:23" x14ac:dyDescent="0.3">
      <c r="A7" s="14"/>
      <c r="B7" s="24" t="s">
        <v>14</v>
      </c>
      <c r="C7" s="109" t="s">
        <v>104</v>
      </c>
      <c r="D7" s="41">
        <v>2001</v>
      </c>
      <c r="E7" s="61" t="s">
        <v>182</v>
      </c>
      <c r="F7" s="25">
        <v>91</v>
      </c>
      <c r="G7" s="26">
        <v>91</v>
      </c>
      <c r="H7" s="26">
        <v>92</v>
      </c>
      <c r="I7" s="26">
        <v>91</v>
      </c>
      <c r="J7" s="21">
        <f t="shared" ref="J7:J24" si="0">SUM(F7:I7)</f>
        <v>365</v>
      </c>
      <c r="K7" s="25">
        <v>13</v>
      </c>
      <c r="L7" s="27" t="s">
        <v>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">
      <c r="A8" s="14"/>
      <c r="B8" s="24" t="s">
        <v>15</v>
      </c>
      <c r="C8" s="109" t="s">
        <v>93</v>
      </c>
      <c r="D8" s="25">
        <v>1997</v>
      </c>
      <c r="E8" s="166" t="s">
        <v>128</v>
      </c>
      <c r="F8" s="25">
        <v>92</v>
      </c>
      <c r="G8" s="26">
        <v>90</v>
      </c>
      <c r="H8" s="26">
        <v>93</v>
      </c>
      <c r="I8" s="26">
        <v>88</v>
      </c>
      <c r="J8" s="21">
        <f t="shared" si="0"/>
        <v>363</v>
      </c>
      <c r="K8" s="25">
        <v>13</v>
      </c>
      <c r="L8" s="27" t="s">
        <v>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3">
      <c r="A9" s="14"/>
      <c r="B9" s="24" t="s">
        <v>16</v>
      </c>
      <c r="C9" s="109" t="s">
        <v>23</v>
      </c>
      <c r="D9" s="41">
        <v>2002</v>
      </c>
      <c r="E9" s="61" t="s">
        <v>132</v>
      </c>
      <c r="F9" s="25">
        <v>90</v>
      </c>
      <c r="G9" s="26">
        <v>88</v>
      </c>
      <c r="H9" s="26">
        <v>91</v>
      </c>
      <c r="I9" s="26">
        <v>89</v>
      </c>
      <c r="J9" s="21">
        <f t="shared" si="0"/>
        <v>358</v>
      </c>
      <c r="K9" s="25">
        <v>9</v>
      </c>
      <c r="L9" s="27" t="s">
        <v>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3">
      <c r="A10" s="14"/>
      <c r="B10" s="24" t="s">
        <v>17</v>
      </c>
      <c r="C10" s="109" t="s">
        <v>158</v>
      </c>
      <c r="D10" s="41">
        <v>2004</v>
      </c>
      <c r="E10" s="61" t="s">
        <v>182</v>
      </c>
      <c r="F10" s="25">
        <v>86</v>
      </c>
      <c r="G10" s="26">
        <v>92</v>
      </c>
      <c r="H10" s="26">
        <v>91</v>
      </c>
      <c r="I10" s="26">
        <v>85</v>
      </c>
      <c r="J10" s="21">
        <f t="shared" si="0"/>
        <v>354</v>
      </c>
      <c r="K10" s="25">
        <v>13</v>
      </c>
      <c r="L10" s="27" t="s">
        <v>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3">
      <c r="A11" s="14"/>
      <c r="B11" s="24" t="s">
        <v>18</v>
      </c>
      <c r="C11" s="109" t="s">
        <v>97</v>
      </c>
      <c r="D11" s="25">
        <v>2006</v>
      </c>
      <c r="E11" s="166" t="s">
        <v>128</v>
      </c>
      <c r="F11" s="25">
        <v>86</v>
      </c>
      <c r="G11" s="26">
        <v>84</v>
      </c>
      <c r="H11" s="26">
        <v>93</v>
      </c>
      <c r="I11" s="26">
        <v>90</v>
      </c>
      <c r="J11" s="21">
        <f t="shared" si="0"/>
        <v>353</v>
      </c>
      <c r="K11" s="25">
        <v>12</v>
      </c>
      <c r="L11" s="27" t="s">
        <v>9</v>
      </c>
      <c r="M11" s="1"/>
      <c r="N11" s="1"/>
      <c r="O11" s="1"/>
      <c r="P11" s="1"/>
      <c r="Q11" s="1"/>
      <c r="R11" s="34"/>
      <c r="S11" s="34"/>
      <c r="T11" s="34"/>
      <c r="U11" s="1"/>
      <c r="V11" s="1"/>
      <c r="W11" s="1"/>
    </row>
    <row r="12" spans="1:23" x14ac:dyDescent="0.3">
      <c r="A12" s="14"/>
      <c r="B12" s="24" t="s">
        <v>19</v>
      </c>
      <c r="C12" s="109" t="s">
        <v>107</v>
      </c>
      <c r="D12" s="41">
        <v>1981</v>
      </c>
      <c r="E12" s="166" t="s">
        <v>128</v>
      </c>
      <c r="F12" s="25">
        <v>87</v>
      </c>
      <c r="G12" s="26">
        <v>86</v>
      </c>
      <c r="H12" s="26">
        <v>89</v>
      </c>
      <c r="I12" s="26">
        <v>90</v>
      </c>
      <c r="J12" s="21">
        <f t="shared" si="0"/>
        <v>352</v>
      </c>
      <c r="K12" s="25">
        <v>11</v>
      </c>
      <c r="L12" s="27" t="s">
        <v>9</v>
      </c>
      <c r="M12" s="1"/>
      <c r="N12" s="1"/>
      <c r="O12" s="1"/>
      <c r="P12" s="1"/>
      <c r="Q12" s="1"/>
      <c r="R12" s="34"/>
      <c r="S12" s="17"/>
      <c r="T12" s="34"/>
      <c r="U12" s="1"/>
      <c r="V12" s="1"/>
      <c r="W12" s="1"/>
    </row>
    <row r="13" spans="1:23" x14ac:dyDescent="0.3">
      <c r="A13" s="14"/>
      <c r="B13" s="24" t="s">
        <v>20</v>
      </c>
      <c r="C13" s="109" t="s">
        <v>103</v>
      </c>
      <c r="D13" s="25">
        <v>2004</v>
      </c>
      <c r="E13" s="35" t="s">
        <v>199</v>
      </c>
      <c r="F13" s="25">
        <v>87</v>
      </c>
      <c r="G13" s="26">
        <v>87</v>
      </c>
      <c r="H13" s="26">
        <v>90</v>
      </c>
      <c r="I13" s="26">
        <v>87</v>
      </c>
      <c r="J13" s="21">
        <f t="shared" si="0"/>
        <v>351</v>
      </c>
      <c r="K13" s="25">
        <v>12</v>
      </c>
      <c r="L13" s="27" t="s">
        <v>9</v>
      </c>
      <c r="M13" s="1"/>
      <c r="N13" s="1"/>
      <c r="O13" s="1"/>
      <c r="P13" s="1"/>
      <c r="Q13" s="1"/>
      <c r="R13" s="34"/>
      <c r="S13" s="17"/>
      <c r="T13" s="34"/>
      <c r="U13" s="1"/>
      <c r="V13" s="1"/>
      <c r="W13" s="1"/>
    </row>
    <row r="14" spans="1:23" x14ac:dyDescent="0.3">
      <c r="A14" s="14"/>
      <c r="B14" s="24" t="s">
        <v>21</v>
      </c>
      <c r="C14" s="109" t="s">
        <v>99</v>
      </c>
      <c r="D14" s="25">
        <v>2006</v>
      </c>
      <c r="E14" s="61" t="s">
        <v>182</v>
      </c>
      <c r="F14" s="25">
        <v>89</v>
      </c>
      <c r="G14" s="26">
        <v>85</v>
      </c>
      <c r="H14" s="26">
        <v>89</v>
      </c>
      <c r="I14" s="26">
        <v>87</v>
      </c>
      <c r="J14" s="21">
        <f t="shared" si="0"/>
        <v>350</v>
      </c>
      <c r="K14" s="25">
        <v>10</v>
      </c>
      <c r="L14" s="27" t="s">
        <v>9</v>
      </c>
      <c r="M14" s="1"/>
      <c r="N14" s="1"/>
      <c r="O14" s="1"/>
      <c r="P14" s="1"/>
      <c r="Q14" s="1"/>
      <c r="R14" s="34"/>
      <c r="S14" s="17"/>
      <c r="T14" s="34"/>
      <c r="U14" s="1"/>
      <c r="V14" s="1"/>
      <c r="W14" s="1"/>
    </row>
    <row r="15" spans="1:23" x14ac:dyDescent="0.3">
      <c r="A15" s="14"/>
      <c r="B15" s="24" t="s">
        <v>28</v>
      </c>
      <c r="C15" s="109" t="s">
        <v>25</v>
      </c>
      <c r="D15" s="41">
        <v>2008</v>
      </c>
      <c r="E15" s="61" t="s">
        <v>132</v>
      </c>
      <c r="F15" s="25">
        <v>84</v>
      </c>
      <c r="G15" s="26">
        <v>88</v>
      </c>
      <c r="H15" s="26">
        <v>86</v>
      </c>
      <c r="I15" s="26">
        <v>90</v>
      </c>
      <c r="J15" s="21">
        <f t="shared" si="0"/>
        <v>348</v>
      </c>
      <c r="K15" s="25">
        <v>5</v>
      </c>
      <c r="L15" s="39"/>
      <c r="R15" s="34"/>
      <c r="S15" s="34"/>
      <c r="T15" s="34"/>
    </row>
    <row r="16" spans="1:23" x14ac:dyDescent="0.3">
      <c r="A16" s="14"/>
      <c r="B16" s="24" t="s">
        <v>29</v>
      </c>
      <c r="C16" s="109" t="s">
        <v>102</v>
      </c>
      <c r="D16" s="36">
        <v>2005</v>
      </c>
      <c r="E16" s="61" t="s">
        <v>132</v>
      </c>
      <c r="F16" s="25">
        <v>86</v>
      </c>
      <c r="G16" s="26">
        <v>85</v>
      </c>
      <c r="H16" s="26">
        <v>88</v>
      </c>
      <c r="I16" s="26">
        <v>88</v>
      </c>
      <c r="J16" s="21">
        <f t="shared" si="0"/>
        <v>347</v>
      </c>
      <c r="K16" s="25">
        <v>10</v>
      </c>
      <c r="L16" s="39"/>
    </row>
    <row r="17" spans="1:12" x14ac:dyDescent="0.3">
      <c r="A17" s="14"/>
      <c r="B17" s="24" t="s">
        <v>30</v>
      </c>
      <c r="C17" s="109" t="s">
        <v>95</v>
      </c>
      <c r="D17" s="36">
        <v>2009</v>
      </c>
      <c r="E17" s="62" t="s">
        <v>147</v>
      </c>
      <c r="F17" s="25">
        <v>80</v>
      </c>
      <c r="G17" s="26">
        <v>82</v>
      </c>
      <c r="H17" s="26">
        <v>92</v>
      </c>
      <c r="I17" s="26">
        <v>92</v>
      </c>
      <c r="J17" s="21">
        <f t="shared" si="0"/>
        <v>346</v>
      </c>
      <c r="K17" s="25">
        <v>8</v>
      </c>
      <c r="L17" s="39"/>
    </row>
    <row r="18" spans="1:12" x14ac:dyDescent="0.3">
      <c r="A18" s="14"/>
      <c r="B18" s="24" t="s">
        <v>31</v>
      </c>
      <c r="C18" s="109" t="s">
        <v>106</v>
      </c>
      <c r="D18" s="55">
        <v>2006</v>
      </c>
      <c r="E18" s="61" t="s">
        <v>132</v>
      </c>
      <c r="F18" s="25">
        <v>91</v>
      </c>
      <c r="G18" s="26">
        <v>81</v>
      </c>
      <c r="H18" s="26">
        <v>86</v>
      </c>
      <c r="I18" s="26">
        <v>86</v>
      </c>
      <c r="J18" s="21">
        <f t="shared" si="0"/>
        <v>344</v>
      </c>
      <c r="K18" s="25">
        <v>7</v>
      </c>
      <c r="L18" s="39"/>
    </row>
    <row r="19" spans="1:12" x14ac:dyDescent="0.3">
      <c r="A19" s="14"/>
      <c r="B19" s="24" t="s">
        <v>32</v>
      </c>
      <c r="C19" s="109" t="s">
        <v>110</v>
      </c>
      <c r="D19" s="55">
        <v>2004</v>
      </c>
      <c r="E19" s="35" t="s">
        <v>199</v>
      </c>
      <c r="F19" s="25">
        <v>86</v>
      </c>
      <c r="G19" s="26">
        <v>86</v>
      </c>
      <c r="H19" s="26">
        <v>83</v>
      </c>
      <c r="I19" s="26">
        <v>86</v>
      </c>
      <c r="J19" s="21">
        <f t="shared" si="0"/>
        <v>341</v>
      </c>
      <c r="K19" s="25">
        <v>8</v>
      </c>
      <c r="L19" s="39"/>
    </row>
    <row r="20" spans="1:12" x14ac:dyDescent="0.3">
      <c r="A20" s="14"/>
      <c r="B20" s="24" t="s">
        <v>33</v>
      </c>
      <c r="C20" s="165" t="s">
        <v>24</v>
      </c>
      <c r="D20" s="58">
        <v>2003</v>
      </c>
      <c r="E20" s="61" t="s">
        <v>132</v>
      </c>
      <c r="F20" s="25">
        <v>86</v>
      </c>
      <c r="G20" s="26">
        <v>81</v>
      </c>
      <c r="H20" s="26">
        <v>84</v>
      </c>
      <c r="I20" s="26">
        <v>84</v>
      </c>
      <c r="J20" s="21">
        <f t="shared" si="0"/>
        <v>335</v>
      </c>
      <c r="K20" s="25">
        <v>5</v>
      </c>
      <c r="L20" s="39"/>
    </row>
    <row r="21" spans="1:12" x14ac:dyDescent="0.3">
      <c r="A21" s="14"/>
      <c r="B21" s="24" t="s">
        <v>34</v>
      </c>
      <c r="C21" s="109" t="s">
        <v>10</v>
      </c>
      <c r="D21" s="55">
        <v>1992</v>
      </c>
      <c r="E21" s="57" t="s">
        <v>200</v>
      </c>
      <c r="F21" s="36">
        <v>77</v>
      </c>
      <c r="G21" s="28">
        <v>85</v>
      </c>
      <c r="H21" s="28">
        <v>81</v>
      </c>
      <c r="I21" s="28">
        <v>85</v>
      </c>
      <c r="J21" s="21">
        <f t="shared" si="0"/>
        <v>328</v>
      </c>
      <c r="K21" s="36">
        <v>7</v>
      </c>
      <c r="L21" s="37"/>
    </row>
    <row r="22" spans="1:12" x14ac:dyDescent="0.3">
      <c r="A22" s="14"/>
      <c r="B22" s="24" t="s">
        <v>39</v>
      </c>
      <c r="C22" s="109" t="s">
        <v>98</v>
      </c>
      <c r="D22" s="36">
        <v>2004</v>
      </c>
      <c r="E22" s="35" t="s">
        <v>199</v>
      </c>
      <c r="F22" s="36">
        <v>78</v>
      </c>
      <c r="G22" s="28">
        <v>81</v>
      </c>
      <c r="H22" s="28">
        <v>84</v>
      </c>
      <c r="I22" s="28">
        <v>84</v>
      </c>
      <c r="J22" s="21">
        <f t="shared" si="0"/>
        <v>327</v>
      </c>
      <c r="K22" s="36">
        <v>5</v>
      </c>
      <c r="L22" s="37"/>
    </row>
    <row r="23" spans="1:12" x14ac:dyDescent="0.3">
      <c r="A23" s="14"/>
      <c r="B23" s="24" t="s">
        <v>40</v>
      </c>
      <c r="C23" s="165" t="s">
        <v>105</v>
      </c>
      <c r="D23" s="56">
        <v>1969</v>
      </c>
      <c r="E23" s="57" t="s">
        <v>200</v>
      </c>
      <c r="F23" s="58">
        <v>80</v>
      </c>
      <c r="G23" s="59">
        <v>87</v>
      </c>
      <c r="H23" s="59">
        <v>77</v>
      </c>
      <c r="I23" s="59">
        <v>83</v>
      </c>
      <c r="J23" s="21">
        <f t="shared" si="0"/>
        <v>327</v>
      </c>
      <c r="K23" s="58">
        <v>3</v>
      </c>
      <c r="L23" s="60"/>
    </row>
    <row r="24" spans="1:12" x14ac:dyDescent="0.3">
      <c r="A24" s="14"/>
      <c r="B24" s="45" t="s">
        <v>41</v>
      </c>
      <c r="C24" s="109" t="s">
        <v>100</v>
      </c>
      <c r="D24" s="36">
        <v>2006</v>
      </c>
      <c r="E24" s="62" t="s">
        <v>147</v>
      </c>
      <c r="F24" s="36">
        <v>74</v>
      </c>
      <c r="G24" s="28">
        <v>75</v>
      </c>
      <c r="H24" s="28">
        <v>68</v>
      </c>
      <c r="I24" s="28">
        <v>76</v>
      </c>
      <c r="J24" s="27">
        <f t="shared" si="0"/>
        <v>293</v>
      </c>
      <c r="K24" s="36">
        <v>4</v>
      </c>
      <c r="L24" s="37"/>
    </row>
    <row r="25" spans="1:12" s="1" customFormat="1" x14ac:dyDescent="0.3">
      <c r="A25" s="14"/>
      <c r="B25" s="45" t="s">
        <v>42</v>
      </c>
      <c r="C25" s="35" t="s">
        <v>111</v>
      </c>
      <c r="D25" s="36">
        <v>2003</v>
      </c>
      <c r="E25" s="35" t="s">
        <v>199</v>
      </c>
      <c r="F25" s="36">
        <v>65</v>
      </c>
      <c r="G25" s="28">
        <v>65</v>
      </c>
      <c r="H25" s="28">
        <v>70</v>
      </c>
      <c r="I25" s="28">
        <v>74</v>
      </c>
      <c r="J25" s="27">
        <f>SUM(F25:I25)</f>
        <v>274</v>
      </c>
      <c r="K25" s="36">
        <v>2</v>
      </c>
      <c r="L25" s="27"/>
    </row>
    <row r="26" spans="1:12" x14ac:dyDescent="0.3">
      <c r="A26" s="1"/>
      <c r="B26" s="45" t="s">
        <v>43</v>
      </c>
      <c r="C26" s="109" t="s">
        <v>198</v>
      </c>
      <c r="D26" s="55">
        <v>2006</v>
      </c>
      <c r="E26" s="37" t="s">
        <v>129</v>
      </c>
      <c r="F26" s="161">
        <v>64</v>
      </c>
      <c r="G26" s="162">
        <v>64</v>
      </c>
      <c r="H26" s="167">
        <v>68</v>
      </c>
      <c r="I26" s="28">
        <v>70</v>
      </c>
      <c r="J26" s="27">
        <f>SUM(F26:I26)</f>
        <v>266</v>
      </c>
      <c r="K26" s="36">
        <v>1</v>
      </c>
      <c r="L26" s="27"/>
    </row>
    <row r="27" spans="1:12" s="1" customFormat="1" x14ac:dyDescent="0.3">
      <c r="B27" s="31"/>
      <c r="C27" s="14"/>
      <c r="D27" s="17"/>
      <c r="E27" s="17"/>
      <c r="F27" s="14"/>
      <c r="G27" s="18"/>
      <c r="H27" s="18"/>
      <c r="I27" s="18"/>
      <c r="J27" s="20"/>
      <c r="K27" s="14"/>
      <c r="L27" s="20"/>
    </row>
    <row r="28" spans="1:12" x14ac:dyDescent="0.3">
      <c r="A28" s="5"/>
      <c r="B28" s="1"/>
      <c r="C28" s="17" t="s">
        <v>11</v>
      </c>
      <c r="D28" s="17"/>
      <c r="E28" s="17"/>
      <c r="F28" s="14"/>
      <c r="G28" s="18"/>
      <c r="H28" s="18"/>
      <c r="I28" s="18"/>
      <c r="J28" s="33"/>
      <c r="K28" s="14"/>
    </row>
    <row r="29" spans="1:12" x14ac:dyDescent="0.3">
      <c r="A29" s="5"/>
      <c r="B29" s="1"/>
      <c r="C29" s="1"/>
      <c r="D29" s="1"/>
      <c r="E29" s="1"/>
      <c r="F29" s="1"/>
      <c r="G29" s="1"/>
      <c r="H29" s="1"/>
      <c r="I29" s="1"/>
      <c r="J29" s="1"/>
      <c r="K29" s="9"/>
    </row>
    <row r="30" spans="1:12" x14ac:dyDescent="0.3">
      <c r="A30" s="5"/>
      <c r="B30" s="1"/>
      <c r="C30" s="5" t="s">
        <v>12</v>
      </c>
      <c r="D30" s="17"/>
      <c r="E30" s="17"/>
      <c r="F30" s="14"/>
      <c r="G30" s="18"/>
      <c r="H30" s="18"/>
      <c r="I30" s="18"/>
      <c r="J30" s="33"/>
      <c r="K30" s="14"/>
      <c r="L30" s="1"/>
    </row>
  </sheetData>
  <sortState ref="C7:K26">
    <sortCondition descending="1" ref="J7:J26"/>
  </sortState>
  <phoneticPr fontId="31" type="noConversion"/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pageSetUpPr fitToPage="1"/>
  </sheetPr>
  <dimension ref="A1:P68"/>
  <sheetViews>
    <sheetView zoomScale="70" zoomScaleNormal="70" workbookViewId="0">
      <selection activeCell="Q12" sqref="Q12"/>
    </sheetView>
  </sheetViews>
  <sheetFormatPr defaultRowHeight="13.2" x14ac:dyDescent="0.25"/>
  <cols>
    <col min="1" max="1" width="9.109375" style="136"/>
    <col min="2" max="2" width="28.5546875" style="136" customWidth="1"/>
    <col min="3" max="3" width="20.5546875" style="136" hidden="1" customWidth="1"/>
    <col min="4" max="13" width="9.109375" style="136"/>
    <col min="14" max="14" width="10.109375" style="136" customWidth="1"/>
    <col min="15" max="15" width="12" style="136" customWidth="1"/>
    <col min="16" max="16" width="6.6640625" style="137" customWidth="1"/>
    <col min="17" max="257" width="9.109375" style="136"/>
    <col min="258" max="258" width="39" style="136" customWidth="1"/>
    <col min="259" max="259" width="20.5546875" style="136" customWidth="1"/>
    <col min="260" max="269" width="9.109375" style="136"/>
    <col min="270" max="270" width="10.109375" style="136" customWidth="1"/>
    <col min="271" max="271" width="12" style="136" customWidth="1"/>
    <col min="272" max="513" width="9.109375" style="136"/>
    <col min="514" max="514" width="39" style="136" customWidth="1"/>
    <col min="515" max="515" width="20.5546875" style="136" customWidth="1"/>
    <col min="516" max="525" width="9.109375" style="136"/>
    <col min="526" max="526" width="10.109375" style="136" customWidth="1"/>
    <col min="527" max="527" width="12" style="136" customWidth="1"/>
    <col min="528" max="769" width="9.109375" style="136"/>
    <col min="770" max="770" width="39" style="136" customWidth="1"/>
    <col min="771" max="771" width="20.5546875" style="136" customWidth="1"/>
    <col min="772" max="781" width="9.109375" style="136"/>
    <col min="782" max="782" width="10.109375" style="136" customWidth="1"/>
    <col min="783" max="783" width="12" style="136" customWidth="1"/>
    <col min="784" max="1025" width="9.109375" style="136"/>
    <col min="1026" max="1026" width="39" style="136" customWidth="1"/>
    <col min="1027" max="1027" width="20.5546875" style="136" customWidth="1"/>
    <col min="1028" max="1037" width="9.109375" style="136"/>
    <col min="1038" max="1038" width="10.109375" style="136" customWidth="1"/>
    <col min="1039" max="1039" width="12" style="136" customWidth="1"/>
    <col min="1040" max="1281" width="9.109375" style="136"/>
    <col min="1282" max="1282" width="39" style="136" customWidth="1"/>
    <col min="1283" max="1283" width="20.5546875" style="136" customWidth="1"/>
    <col min="1284" max="1293" width="9.109375" style="136"/>
    <col min="1294" max="1294" width="10.109375" style="136" customWidth="1"/>
    <col min="1295" max="1295" width="12" style="136" customWidth="1"/>
    <col min="1296" max="1537" width="9.109375" style="136"/>
    <col min="1538" max="1538" width="39" style="136" customWidth="1"/>
    <col min="1539" max="1539" width="20.5546875" style="136" customWidth="1"/>
    <col min="1540" max="1549" width="9.109375" style="136"/>
    <col min="1550" max="1550" width="10.109375" style="136" customWidth="1"/>
    <col min="1551" max="1551" width="12" style="136" customWidth="1"/>
    <col min="1552" max="1793" width="9.109375" style="136"/>
    <col min="1794" max="1794" width="39" style="136" customWidth="1"/>
    <col min="1795" max="1795" width="20.5546875" style="136" customWidth="1"/>
    <col min="1796" max="1805" width="9.109375" style="136"/>
    <col min="1806" max="1806" width="10.109375" style="136" customWidth="1"/>
    <col min="1807" max="1807" width="12" style="136" customWidth="1"/>
    <col min="1808" max="2049" width="9.109375" style="136"/>
    <col min="2050" max="2050" width="39" style="136" customWidth="1"/>
    <col min="2051" max="2051" width="20.5546875" style="136" customWidth="1"/>
    <col min="2052" max="2061" width="9.109375" style="136"/>
    <col min="2062" max="2062" width="10.109375" style="136" customWidth="1"/>
    <col min="2063" max="2063" width="12" style="136" customWidth="1"/>
    <col min="2064" max="2305" width="9.109375" style="136"/>
    <col min="2306" max="2306" width="39" style="136" customWidth="1"/>
    <col min="2307" max="2307" width="20.5546875" style="136" customWidth="1"/>
    <col min="2308" max="2317" width="9.109375" style="136"/>
    <col min="2318" max="2318" width="10.109375" style="136" customWidth="1"/>
    <col min="2319" max="2319" width="12" style="136" customWidth="1"/>
    <col min="2320" max="2561" width="9.109375" style="136"/>
    <col min="2562" max="2562" width="39" style="136" customWidth="1"/>
    <col min="2563" max="2563" width="20.5546875" style="136" customWidth="1"/>
    <col min="2564" max="2573" width="9.109375" style="136"/>
    <col min="2574" max="2574" width="10.109375" style="136" customWidth="1"/>
    <col min="2575" max="2575" width="12" style="136" customWidth="1"/>
    <col min="2576" max="2817" width="9.109375" style="136"/>
    <col min="2818" max="2818" width="39" style="136" customWidth="1"/>
    <col min="2819" max="2819" width="20.5546875" style="136" customWidth="1"/>
    <col min="2820" max="2829" width="9.109375" style="136"/>
    <col min="2830" max="2830" width="10.109375" style="136" customWidth="1"/>
    <col min="2831" max="2831" width="12" style="136" customWidth="1"/>
    <col min="2832" max="3073" width="9.109375" style="136"/>
    <col min="3074" max="3074" width="39" style="136" customWidth="1"/>
    <col min="3075" max="3075" width="20.5546875" style="136" customWidth="1"/>
    <col min="3076" max="3085" width="9.109375" style="136"/>
    <col min="3086" max="3086" width="10.109375" style="136" customWidth="1"/>
    <col min="3087" max="3087" width="12" style="136" customWidth="1"/>
    <col min="3088" max="3329" width="9.109375" style="136"/>
    <col min="3330" max="3330" width="39" style="136" customWidth="1"/>
    <col min="3331" max="3331" width="20.5546875" style="136" customWidth="1"/>
    <col min="3332" max="3341" width="9.109375" style="136"/>
    <col min="3342" max="3342" width="10.109375" style="136" customWidth="1"/>
    <col min="3343" max="3343" width="12" style="136" customWidth="1"/>
    <col min="3344" max="3585" width="9.109375" style="136"/>
    <col min="3586" max="3586" width="39" style="136" customWidth="1"/>
    <col min="3587" max="3587" width="20.5546875" style="136" customWidth="1"/>
    <col min="3588" max="3597" width="9.109375" style="136"/>
    <col min="3598" max="3598" width="10.109375" style="136" customWidth="1"/>
    <col min="3599" max="3599" width="12" style="136" customWidth="1"/>
    <col min="3600" max="3841" width="9.109375" style="136"/>
    <col min="3842" max="3842" width="39" style="136" customWidth="1"/>
    <col min="3843" max="3843" width="20.5546875" style="136" customWidth="1"/>
    <col min="3844" max="3853" width="9.109375" style="136"/>
    <col min="3854" max="3854" width="10.109375" style="136" customWidth="1"/>
    <col min="3855" max="3855" width="12" style="136" customWidth="1"/>
    <col min="3856" max="4097" width="9.109375" style="136"/>
    <col min="4098" max="4098" width="39" style="136" customWidth="1"/>
    <col min="4099" max="4099" width="20.5546875" style="136" customWidth="1"/>
    <col min="4100" max="4109" width="9.109375" style="136"/>
    <col min="4110" max="4110" width="10.109375" style="136" customWidth="1"/>
    <col min="4111" max="4111" width="12" style="136" customWidth="1"/>
    <col min="4112" max="4353" width="9.109375" style="136"/>
    <col min="4354" max="4354" width="39" style="136" customWidth="1"/>
    <col min="4355" max="4355" width="20.5546875" style="136" customWidth="1"/>
    <col min="4356" max="4365" width="9.109375" style="136"/>
    <col min="4366" max="4366" width="10.109375" style="136" customWidth="1"/>
    <col min="4367" max="4367" width="12" style="136" customWidth="1"/>
    <col min="4368" max="4609" width="9.109375" style="136"/>
    <col min="4610" max="4610" width="39" style="136" customWidth="1"/>
    <col min="4611" max="4611" width="20.5546875" style="136" customWidth="1"/>
    <col min="4612" max="4621" width="9.109375" style="136"/>
    <col min="4622" max="4622" width="10.109375" style="136" customWidth="1"/>
    <col min="4623" max="4623" width="12" style="136" customWidth="1"/>
    <col min="4624" max="4865" width="9.109375" style="136"/>
    <col min="4866" max="4866" width="39" style="136" customWidth="1"/>
    <col min="4867" max="4867" width="20.5546875" style="136" customWidth="1"/>
    <col min="4868" max="4877" width="9.109375" style="136"/>
    <col min="4878" max="4878" width="10.109375" style="136" customWidth="1"/>
    <col min="4879" max="4879" width="12" style="136" customWidth="1"/>
    <col min="4880" max="5121" width="9.109375" style="136"/>
    <col min="5122" max="5122" width="39" style="136" customWidth="1"/>
    <col min="5123" max="5123" width="20.5546875" style="136" customWidth="1"/>
    <col min="5124" max="5133" width="9.109375" style="136"/>
    <col min="5134" max="5134" width="10.109375" style="136" customWidth="1"/>
    <col min="5135" max="5135" width="12" style="136" customWidth="1"/>
    <col min="5136" max="5377" width="9.109375" style="136"/>
    <col min="5378" max="5378" width="39" style="136" customWidth="1"/>
    <col min="5379" max="5379" width="20.5546875" style="136" customWidth="1"/>
    <col min="5380" max="5389" width="9.109375" style="136"/>
    <col min="5390" max="5390" width="10.109375" style="136" customWidth="1"/>
    <col min="5391" max="5391" width="12" style="136" customWidth="1"/>
    <col min="5392" max="5633" width="9.109375" style="136"/>
    <col min="5634" max="5634" width="39" style="136" customWidth="1"/>
    <col min="5635" max="5635" width="20.5546875" style="136" customWidth="1"/>
    <col min="5636" max="5645" width="9.109375" style="136"/>
    <col min="5646" max="5646" width="10.109375" style="136" customWidth="1"/>
    <col min="5647" max="5647" width="12" style="136" customWidth="1"/>
    <col min="5648" max="5889" width="9.109375" style="136"/>
    <col min="5890" max="5890" width="39" style="136" customWidth="1"/>
    <col min="5891" max="5891" width="20.5546875" style="136" customWidth="1"/>
    <col min="5892" max="5901" width="9.109375" style="136"/>
    <col min="5902" max="5902" width="10.109375" style="136" customWidth="1"/>
    <col min="5903" max="5903" width="12" style="136" customWidth="1"/>
    <col min="5904" max="6145" width="9.109375" style="136"/>
    <col min="6146" max="6146" width="39" style="136" customWidth="1"/>
    <col min="6147" max="6147" width="20.5546875" style="136" customWidth="1"/>
    <col min="6148" max="6157" width="9.109375" style="136"/>
    <col min="6158" max="6158" width="10.109375" style="136" customWidth="1"/>
    <col min="6159" max="6159" width="12" style="136" customWidth="1"/>
    <col min="6160" max="6401" width="9.109375" style="136"/>
    <col min="6402" max="6402" width="39" style="136" customWidth="1"/>
    <col min="6403" max="6403" width="20.5546875" style="136" customWidth="1"/>
    <col min="6404" max="6413" width="9.109375" style="136"/>
    <col min="6414" max="6414" width="10.109375" style="136" customWidth="1"/>
    <col min="6415" max="6415" width="12" style="136" customWidth="1"/>
    <col min="6416" max="6657" width="9.109375" style="136"/>
    <col min="6658" max="6658" width="39" style="136" customWidth="1"/>
    <col min="6659" max="6659" width="20.5546875" style="136" customWidth="1"/>
    <col min="6660" max="6669" width="9.109375" style="136"/>
    <col min="6670" max="6670" width="10.109375" style="136" customWidth="1"/>
    <col min="6671" max="6671" width="12" style="136" customWidth="1"/>
    <col min="6672" max="6913" width="9.109375" style="136"/>
    <col min="6914" max="6914" width="39" style="136" customWidth="1"/>
    <col min="6915" max="6915" width="20.5546875" style="136" customWidth="1"/>
    <col min="6916" max="6925" width="9.109375" style="136"/>
    <col min="6926" max="6926" width="10.109375" style="136" customWidth="1"/>
    <col min="6927" max="6927" width="12" style="136" customWidth="1"/>
    <col min="6928" max="7169" width="9.109375" style="136"/>
    <col min="7170" max="7170" width="39" style="136" customWidth="1"/>
    <col min="7171" max="7171" width="20.5546875" style="136" customWidth="1"/>
    <col min="7172" max="7181" width="9.109375" style="136"/>
    <col min="7182" max="7182" width="10.109375" style="136" customWidth="1"/>
    <col min="7183" max="7183" width="12" style="136" customWidth="1"/>
    <col min="7184" max="7425" width="9.109375" style="136"/>
    <col min="7426" max="7426" width="39" style="136" customWidth="1"/>
    <col min="7427" max="7427" width="20.5546875" style="136" customWidth="1"/>
    <col min="7428" max="7437" width="9.109375" style="136"/>
    <col min="7438" max="7438" width="10.109375" style="136" customWidth="1"/>
    <col min="7439" max="7439" width="12" style="136" customWidth="1"/>
    <col min="7440" max="7681" width="9.109375" style="136"/>
    <col min="7682" max="7682" width="39" style="136" customWidth="1"/>
    <col min="7683" max="7683" width="20.5546875" style="136" customWidth="1"/>
    <col min="7684" max="7693" width="9.109375" style="136"/>
    <col min="7694" max="7694" width="10.109375" style="136" customWidth="1"/>
    <col min="7695" max="7695" width="12" style="136" customWidth="1"/>
    <col min="7696" max="7937" width="9.109375" style="136"/>
    <col min="7938" max="7938" width="39" style="136" customWidth="1"/>
    <col min="7939" max="7939" width="20.5546875" style="136" customWidth="1"/>
    <col min="7940" max="7949" width="9.109375" style="136"/>
    <col min="7950" max="7950" width="10.109375" style="136" customWidth="1"/>
    <col min="7951" max="7951" width="12" style="136" customWidth="1"/>
    <col min="7952" max="8193" width="9.109375" style="136"/>
    <col min="8194" max="8194" width="39" style="136" customWidth="1"/>
    <col min="8195" max="8195" width="20.5546875" style="136" customWidth="1"/>
    <col min="8196" max="8205" width="9.109375" style="136"/>
    <col min="8206" max="8206" width="10.109375" style="136" customWidth="1"/>
    <col min="8207" max="8207" width="12" style="136" customWidth="1"/>
    <col min="8208" max="8449" width="9.109375" style="136"/>
    <col min="8450" max="8450" width="39" style="136" customWidth="1"/>
    <col min="8451" max="8451" width="20.5546875" style="136" customWidth="1"/>
    <col min="8452" max="8461" width="9.109375" style="136"/>
    <col min="8462" max="8462" width="10.109375" style="136" customWidth="1"/>
    <col min="8463" max="8463" width="12" style="136" customWidth="1"/>
    <col min="8464" max="8705" width="9.109375" style="136"/>
    <col min="8706" max="8706" width="39" style="136" customWidth="1"/>
    <col min="8707" max="8707" width="20.5546875" style="136" customWidth="1"/>
    <col min="8708" max="8717" width="9.109375" style="136"/>
    <col min="8718" max="8718" width="10.109375" style="136" customWidth="1"/>
    <col min="8719" max="8719" width="12" style="136" customWidth="1"/>
    <col min="8720" max="8961" width="9.109375" style="136"/>
    <col min="8962" max="8962" width="39" style="136" customWidth="1"/>
    <col min="8963" max="8963" width="20.5546875" style="136" customWidth="1"/>
    <col min="8964" max="8973" width="9.109375" style="136"/>
    <col min="8974" max="8974" width="10.109375" style="136" customWidth="1"/>
    <col min="8975" max="8975" width="12" style="136" customWidth="1"/>
    <col min="8976" max="9217" width="9.109375" style="136"/>
    <col min="9218" max="9218" width="39" style="136" customWidth="1"/>
    <col min="9219" max="9219" width="20.5546875" style="136" customWidth="1"/>
    <col min="9220" max="9229" width="9.109375" style="136"/>
    <col min="9230" max="9230" width="10.109375" style="136" customWidth="1"/>
    <col min="9231" max="9231" width="12" style="136" customWidth="1"/>
    <col min="9232" max="9473" width="9.109375" style="136"/>
    <col min="9474" max="9474" width="39" style="136" customWidth="1"/>
    <col min="9475" max="9475" width="20.5546875" style="136" customWidth="1"/>
    <col min="9476" max="9485" width="9.109375" style="136"/>
    <col min="9486" max="9486" width="10.109375" style="136" customWidth="1"/>
    <col min="9487" max="9487" width="12" style="136" customWidth="1"/>
    <col min="9488" max="9729" width="9.109375" style="136"/>
    <col min="9730" max="9730" width="39" style="136" customWidth="1"/>
    <col min="9731" max="9731" width="20.5546875" style="136" customWidth="1"/>
    <col min="9732" max="9741" width="9.109375" style="136"/>
    <col min="9742" max="9742" width="10.109375" style="136" customWidth="1"/>
    <col min="9743" max="9743" width="12" style="136" customWidth="1"/>
    <col min="9744" max="9985" width="9.109375" style="136"/>
    <col min="9986" max="9986" width="39" style="136" customWidth="1"/>
    <col min="9987" max="9987" width="20.5546875" style="136" customWidth="1"/>
    <col min="9988" max="9997" width="9.109375" style="136"/>
    <col min="9998" max="9998" width="10.109375" style="136" customWidth="1"/>
    <col min="9999" max="9999" width="12" style="136" customWidth="1"/>
    <col min="10000" max="10241" width="9.109375" style="136"/>
    <col min="10242" max="10242" width="39" style="136" customWidth="1"/>
    <col min="10243" max="10243" width="20.5546875" style="136" customWidth="1"/>
    <col min="10244" max="10253" width="9.109375" style="136"/>
    <col min="10254" max="10254" width="10.109375" style="136" customWidth="1"/>
    <col min="10255" max="10255" width="12" style="136" customWidth="1"/>
    <col min="10256" max="10497" width="9.109375" style="136"/>
    <col min="10498" max="10498" width="39" style="136" customWidth="1"/>
    <col min="10499" max="10499" width="20.5546875" style="136" customWidth="1"/>
    <col min="10500" max="10509" width="9.109375" style="136"/>
    <col min="10510" max="10510" width="10.109375" style="136" customWidth="1"/>
    <col min="10511" max="10511" width="12" style="136" customWidth="1"/>
    <col min="10512" max="10753" width="9.109375" style="136"/>
    <col min="10754" max="10754" width="39" style="136" customWidth="1"/>
    <col min="10755" max="10755" width="20.5546875" style="136" customWidth="1"/>
    <col min="10756" max="10765" width="9.109375" style="136"/>
    <col min="10766" max="10766" width="10.109375" style="136" customWidth="1"/>
    <col min="10767" max="10767" width="12" style="136" customWidth="1"/>
    <col min="10768" max="11009" width="9.109375" style="136"/>
    <col min="11010" max="11010" width="39" style="136" customWidth="1"/>
    <col min="11011" max="11011" width="20.5546875" style="136" customWidth="1"/>
    <col min="11012" max="11021" width="9.109375" style="136"/>
    <col min="11022" max="11022" width="10.109375" style="136" customWidth="1"/>
    <col min="11023" max="11023" width="12" style="136" customWidth="1"/>
    <col min="11024" max="11265" width="9.109375" style="136"/>
    <col min="11266" max="11266" width="39" style="136" customWidth="1"/>
    <col min="11267" max="11267" width="20.5546875" style="136" customWidth="1"/>
    <col min="11268" max="11277" width="9.109375" style="136"/>
    <col min="11278" max="11278" width="10.109375" style="136" customWidth="1"/>
    <col min="11279" max="11279" width="12" style="136" customWidth="1"/>
    <col min="11280" max="11521" width="9.109375" style="136"/>
    <col min="11522" max="11522" width="39" style="136" customWidth="1"/>
    <col min="11523" max="11523" width="20.5546875" style="136" customWidth="1"/>
    <col min="11524" max="11533" width="9.109375" style="136"/>
    <col min="11534" max="11534" width="10.109375" style="136" customWidth="1"/>
    <col min="11535" max="11535" width="12" style="136" customWidth="1"/>
    <col min="11536" max="11777" width="9.109375" style="136"/>
    <col min="11778" max="11778" width="39" style="136" customWidth="1"/>
    <col min="11779" max="11779" width="20.5546875" style="136" customWidth="1"/>
    <col min="11780" max="11789" width="9.109375" style="136"/>
    <col min="11790" max="11790" width="10.109375" style="136" customWidth="1"/>
    <col min="11791" max="11791" width="12" style="136" customWidth="1"/>
    <col min="11792" max="12033" width="9.109375" style="136"/>
    <col min="12034" max="12034" width="39" style="136" customWidth="1"/>
    <col min="12035" max="12035" width="20.5546875" style="136" customWidth="1"/>
    <col min="12036" max="12045" width="9.109375" style="136"/>
    <col min="12046" max="12046" width="10.109375" style="136" customWidth="1"/>
    <col min="12047" max="12047" width="12" style="136" customWidth="1"/>
    <col min="12048" max="12289" width="9.109375" style="136"/>
    <col min="12290" max="12290" width="39" style="136" customWidth="1"/>
    <col min="12291" max="12291" width="20.5546875" style="136" customWidth="1"/>
    <col min="12292" max="12301" width="9.109375" style="136"/>
    <col min="12302" max="12302" width="10.109375" style="136" customWidth="1"/>
    <col min="12303" max="12303" width="12" style="136" customWidth="1"/>
    <col min="12304" max="12545" width="9.109375" style="136"/>
    <col min="12546" max="12546" width="39" style="136" customWidth="1"/>
    <col min="12547" max="12547" width="20.5546875" style="136" customWidth="1"/>
    <col min="12548" max="12557" width="9.109375" style="136"/>
    <col min="12558" max="12558" width="10.109375" style="136" customWidth="1"/>
    <col min="12559" max="12559" width="12" style="136" customWidth="1"/>
    <col min="12560" max="12801" width="9.109375" style="136"/>
    <col min="12802" max="12802" width="39" style="136" customWidth="1"/>
    <col min="12803" max="12803" width="20.5546875" style="136" customWidth="1"/>
    <col min="12804" max="12813" width="9.109375" style="136"/>
    <col min="12814" max="12814" width="10.109375" style="136" customWidth="1"/>
    <col min="12815" max="12815" width="12" style="136" customWidth="1"/>
    <col min="12816" max="13057" width="9.109375" style="136"/>
    <col min="13058" max="13058" width="39" style="136" customWidth="1"/>
    <col min="13059" max="13059" width="20.5546875" style="136" customWidth="1"/>
    <col min="13060" max="13069" width="9.109375" style="136"/>
    <col min="13070" max="13070" width="10.109375" style="136" customWidth="1"/>
    <col min="13071" max="13071" width="12" style="136" customWidth="1"/>
    <col min="13072" max="13313" width="9.109375" style="136"/>
    <col min="13314" max="13314" width="39" style="136" customWidth="1"/>
    <col min="13315" max="13315" width="20.5546875" style="136" customWidth="1"/>
    <col min="13316" max="13325" width="9.109375" style="136"/>
    <col min="13326" max="13326" width="10.109375" style="136" customWidth="1"/>
    <col min="13327" max="13327" width="12" style="136" customWidth="1"/>
    <col min="13328" max="13569" width="9.109375" style="136"/>
    <col min="13570" max="13570" width="39" style="136" customWidth="1"/>
    <col min="13571" max="13571" width="20.5546875" style="136" customWidth="1"/>
    <col min="13572" max="13581" width="9.109375" style="136"/>
    <col min="13582" max="13582" width="10.109375" style="136" customWidth="1"/>
    <col min="13583" max="13583" width="12" style="136" customWidth="1"/>
    <col min="13584" max="13825" width="9.109375" style="136"/>
    <col min="13826" max="13826" width="39" style="136" customWidth="1"/>
    <col min="13827" max="13827" width="20.5546875" style="136" customWidth="1"/>
    <col min="13828" max="13837" width="9.109375" style="136"/>
    <col min="13838" max="13838" width="10.109375" style="136" customWidth="1"/>
    <col min="13839" max="13839" width="12" style="136" customWidth="1"/>
    <col min="13840" max="14081" width="9.109375" style="136"/>
    <col min="14082" max="14082" width="39" style="136" customWidth="1"/>
    <col min="14083" max="14083" width="20.5546875" style="136" customWidth="1"/>
    <col min="14084" max="14093" width="9.109375" style="136"/>
    <col min="14094" max="14094" width="10.109375" style="136" customWidth="1"/>
    <col min="14095" max="14095" width="12" style="136" customWidth="1"/>
    <col min="14096" max="14337" width="9.109375" style="136"/>
    <col min="14338" max="14338" width="39" style="136" customWidth="1"/>
    <col min="14339" max="14339" width="20.5546875" style="136" customWidth="1"/>
    <col min="14340" max="14349" width="9.109375" style="136"/>
    <col min="14350" max="14350" width="10.109375" style="136" customWidth="1"/>
    <col min="14351" max="14351" width="12" style="136" customWidth="1"/>
    <col min="14352" max="14593" width="9.109375" style="136"/>
    <col min="14594" max="14594" width="39" style="136" customWidth="1"/>
    <col min="14595" max="14595" width="20.5546875" style="136" customWidth="1"/>
    <col min="14596" max="14605" width="9.109375" style="136"/>
    <col min="14606" max="14606" width="10.109375" style="136" customWidth="1"/>
    <col min="14607" max="14607" width="12" style="136" customWidth="1"/>
    <col min="14608" max="14849" width="9.109375" style="136"/>
    <col min="14850" max="14850" width="39" style="136" customWidth="1"/>
    <col min="14851" max="14851" width="20.5546875" style="136" customWidth="1"/>
    <col min="14852" max="14861" width="9.109375" style="136"/>
    <col min="14862" max="14862" width="10.109375" style="136" customWidth="1"/>
    <col min="14863" max="14863" width="12" style="136" customWidth="1"/>
    <col min="14864" max="15105" width="9.109375" style="136"/>
    <col min="15106" max="15106" width="39" style="136" customWidth="1"/>
    <col min="15107" max="15107" width="20.5546875" style="136" customWidth="1"/>
    <col min="15108" max="15117" width="9.109375" style="136"/>
    <col min="15118" max="15118" width="10.109375" style="136" customWidth="1"/>
    <col min="15119" max="15119" width="12" style="136" customWidth="1"/>
    <col min="15120" max="15361" width="9.109375" style="136"/>
    <col min="15362" max="15362" width="39" style="136" customWidth="1"/>
    <col min="15363" max="15363" width="20.5546875" style="136" customWidth="1"/>
    <col min="15364" max="15373" width="9.109375" style="136"/>
    <col min="15374" max="15374" width="10.109375" style="136" customWidth="1"/>
    <col min="15375" max="15375" width="12" style="136" customWidth="1"/>
    <col min="15376" max="15617" width="9.109375" style="136"/>
    <col min="15618" max="15618" width="39" style="136" customWidth="1"/>
    <col min="15619" max="15619" width="20.5546875" style="136" customWidth="1"/>
    <col min="15620" max="15629" width="9.109375" style="136"/>
    <col min="15630" max="15630" width="10.109375" style="136" customWidth="1"/>
    <col min="15631" max="15631" width="12" style="136" customWidth="1"/>
    <col min="15632" max="15873" width="9.109375" style="136"/>
    <col min="15874" max="15874" width="39" style="136" customWidth="1"/>
    <col min="15875" max="15875" width="20.5546875" style="136" customWidth="1"/>
    <col min="15876" max="15885" width="9.109375" style="136"/>
    <col min="15886" max="15886" width="10.109375" style="136" customWidth="1"/>
    <col min="15887" max="15887" width="12" style="136" customWidth="1"/>
    <col min="15888" max="16129" width="9.109375" style="136"/>
    <col min="16130" max="16130" width="39" style="136" customWidth="1"/>
    <col min="16131" max="16131" width="20.5546875" style="136" customWidth="1"/>
    <col min="16132" max="16141" width="9.109375" style="136"/>
    <col min="16142" max="16142" width="10.109375" style="136" customWidth="1"/>
    <col min="16143" max="16143" width="12" style="136" customWidth="1"/>
    <col min="16144" max="16384" width="9.109375" style="136"/>
  </cols>
  <sheetData>
    <row r="1" spans="1:15" ht="29.25" customHeight="1" x14ac:dyDescent="0.25">
      <c r="D1" s="160" t="str">
        <f>TRIM([1]Finals!$G$1)</f>
        <v>ARVĪDA MANFELDA XIII PIEMIŅAS SACENSĪBAS</v>
      </c>
    </row>
    <row r="2" spans="1:15" ht="23.25" customHeight="1" x14ac:dyDescent="0.25">
      <c r="D2" s="159" t="str">
        <f>TRIM([1]Finals!$G$2)</f>
        <v>Aizpute 8. - 10.10.2021.</v>
      </c>
    </row>
    <row r="3" spans="1:15" ht="21" x14ac:dyDescent="0.4">
      <c r="A3" s="158"/>
      <c r="B3" s="157" t="str">
        <f>[1]Finals!G4</f>
        <v xml:space="preserve">       FINĀLS PP-40</v>
      </c>
      <c r="F3" s="156" t="s">
        <v>77</v>
      </c>
    </row>
    <row r="4" spans="1:15" ht="28.8" x14ac:dyDescent="0.3">
      <c r="A4" s="49" t="s">
        <v>78</v>
      </c>
      <c r="B4" s="155" t="s">
        <v>79</v>
      </c>
      <c r="C4" s="154" t="s">
        <v>6</v>
      </c>
      <c r="E4" s="183" t="s">
        <v>80</v>
      </c>
      <c r="F4" s="184"/>
      <c r="G4" s="183" t="s">
        <v>81</v>
      </c>
      <c r="H4" s="184"/>
      <c r="I4" s="184"/>
      <c r="J4" s="184"/>
      <c r="K4" s="184"/>
      <c r="L4" s="184"/>
      <c r="M4" s="185"/>
      <c r="N4" s="153" t="s">
        <v>3</v>
      </c>
      <c r="O4" s="152" t="s">
        <v>82</v>
      </c>
    </row>
    <row r="5" spans="1:15" ht="18" customHeight="1" x14ac:dyDescent="0.3">
      <c r="A5" s="168" t="s">
        <v>83</v>
      </c>
      <c r="B5" s="171" t="str">
        <f>[1]Finals!G8</f>
        <v>Katy-Ly RANDVIR</v>
      </c>
      <c r="C5" s="174" t="s">
        <v>194</v>
      </c>
      <c r="D5" s="144"/>
      <c r="E5" s="143">
        <f>SUM(E6:E11)</f>
        <v>45.6</v>
      </c>
      <c r="F5" s="143">
        <f t="shared" ref="F5:M5" si="0">SUM(F6:F11)+E5</f>
        <v>92.1</v>
      </c>
      <c r="G5" s="143">
        <f t="shared" si="0"/>
        <v>109.3</v>
      </c>
      <c r="H5" s="143">
        <f t="shared" si="0"/>
        <v>127.3</v>
      </c>
      <c r="I5" s="143">
        <f t="shared" si="0"/>
        <v>146.1</v>
      </c>
      <c r="J5" s="143">
        <f t="shared" si="0"/>
        <v>165</v>
      </c>
      <c r="K5" s="143">
        <f t="shared" si="0"/>
        <v>183.6</v>
      </c>
      <c r="L5" s="143">
        <f t="shared" si="0"/>
        <v>200.79999999999998</v>
      </c>
      <c r="M5" s="151">
        <f t="shared" si="0"/>
        <v>200.79999999999998</v>
      </c>
      <c r="N5" s="177">
        <f>RANK(M5,($M$5,$M$13,$M$21,$M$29,$M$37,$M$45,$M$53,$M$61),0)</f>
        <v>3</v>
      </c>
      <c r="O5" s="180">
        <f>MAX($M$5,$M$13,$M$21,$M$29,$M$37,$M$45,$M$53,$M$61)-M5</f>
        <v>33.799999999999983</v>
      </c>
    </row>
    <row r="6" spans="1:15" x14ac:dyDescent="0.25">
      <c r="A6" s="169"/>
      <c r="B6" s="172"/>
      <c r="C6" s="175"/>
      <c r="D6" s="142" t="s">
        <v>14</v>
      </c>
      <c r="E6" s="141">
        <f>[1]Finals!H8</f>
        <v>10.199999999999999</v>
      </c>
      <c r="F6" s="141">
        <f>[1]Finals!N8</f>
        <v>9.8000000000000007</v>
      </c>
      <c r="G6" s="141">
        <f>[1]Finals!T8</f>
        <v>9</v>
      </c>
      <c r="H6" s="141">
        <f>[1]Finals!W8</f>
        <v>9.4</v>
      </c>
      <c r="I6" s="141">
        <f>[1]Finals!Z8</f>
        <v>9.5</v>
      </c>
      <c r="J6" s="141">
        <f>[1]Finals!AC8</f>
        <v>10.7</v>
      </c>
      <c r="K6" s="141">
        <f>[1]Finals!AF8</f>
        <v>8.1999999999999993</v>
      </c>
      <c r="L6" s="141">
        <f>[1]Finals!AI8</f>
        <v>6.8</v>
      </c>
      <c r="M6" s="141">
        <f>[1]Finals!AL8</f>
        <v>0</v>
      </c>
      <c r="N6" s="178"/>
      <c r="O6" s="181"/>
    </row>
    <row r="7" spans="1:15" x14ac:dyDescent="0.25">
      <c r="A7" s="169"/>
      <c r="B7" s="172"/>
      <c r="C7" s="175"/>
      <c r="D7" s="142" t="s">
        <v>15</v>
      </c>
      <c r="E7" s="141">
        <f>[1]Finals!I8</f>
        <v>7.7</v>
      </c>
      <c r="F7" s="141">
        <f>[1]Finals!O8</f>
        <v>9.1999999999999993</v>
      </c>
      <c r="G7" s="141">
        <f>[1]Finals!U8</f>
        <v>8.1999999999999993</v>
      </c>
      <c r="H7" s="141">
        <f>[1]Finals!X8</f>
        <v>8.6</v>
      </c>
      <c r="I7" s="141">
        <f>[1]Finals!AA8</f>
        <v>9.3000000000000007</v>
      </c>
      <c r="J7" s="141">
        <f>[1]Finals!AD8</f>
        <v>8.1999999999999993</v>
      </c>
      <c r="K7" s="141">
        <f>[1]Finals!AG8</f>
        <v>10.4</v>
      </c>
      <c r="L7" s="141">
        <f>[1]Finals!AJ8</f>
        <v>10.4</v>
      </c>
      <c r="M7" s="141">
        <f>[1]Finals!AM8</f>
        <v>0</v>
      </c>
      <c r="N7" s="178"/>
      <c r="O7" s="181"/>
    </row>
    <row r="8" spans="1:15" x14ac:dyDescent="0.25">
      <c r="A8" s="169"/>
      <c r="B8" s="172"/>
      <c r="C8" s="175"/>
      <c r="D8" s="142" t="s">
        <v>16</v>
      </c>
      <c r="E8" s="141">
        <f>[1]Finals!J8</f>
        <v>10.5</v>
      </c>
      <c r="F8" s="141">
        <f>[1]Finals!P8</f>
        <v>9</v>
      </c>
      <c r="G8" s="141"/>
      <c r="H8" s="141"/>
      <c r="I8" s="141"/>
      <c r="J8" s="141"/>
      <c r="K8" s="141"/>
      <c r="L8" s="141"/>
      <c r="M8" s="141"/>
      <c r="N8" s="178"/>
      <c r="O8" s="181"/>
    </row>
    <row r="9" spans="1:15" x14ac:dyDescent="0.25">
      <c r="A9" s="169"/>
      <c r="B9" s="172"/>
      <c r="C9" s="175"/>
      <c r="D9" s="142" t="s">
        <v>17</v>
      </c>
      <c r="E9" s="141">
        <f>[1]Finals!K8</f>
        <v>9.5</v>
      </c>
      <c r="F9" s="141">
        <f>[1]Finals!Q8</f>
        <v>8.8000000000000007</v>
      </c>
      <c r="G9" s="141"/>
      <c r="H9" s="141"/>
      <c r="I9" s="141"/>
      <c r="J9" s="141"/>
      <c r="K9" s="141"/>
      <c r="L9" s="141"/>
      <c r="M9" s="141"/>
      <c r="N9" s="178"/>
      <c r="O9" s="181"/>
    </row>
    <row r="10" spans="1:15" x14ac:dyDescent="0.25">
      <c r="A10" s="169"/>
      <c r="B10" s="172"/>
      <c r="C10" s="175"/>
      <c r="D10" s="142" t="s">
        <v>18</v>
      </c>
      <c r="E10" s="141">
        <f>[1]Finals!L8</f>
        <v>7.7</v>
      </c>
      <c r="F10" s="141">
        <f>[1]Finals!R8</f>
        <v>9.6999999999999993</v>
      </c>
      <c r="G10" s="141"/>
      <c r="H10" s="141"/>
      <c r="I10" s="141"/>
      <c r="J10" s="141"/>
      <c r="K10" s="141"/>
      <c r="L10" s="141"/>
      <c r="M10" s="141"/>
      <c r="N10" s="178"/>
      <c r="O10" s="181"/>
    </row>
    <row r="11" spans="1:15" x14ac:dyDescent="0.25">
      <c r="A11" s="170"/>
      <c r="B11" s="173"/>
      <c r="C11" s="176"/>
      <c r="D11" s="140" t="s">
        <v>84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79"/>
      <c r="O11" s="182"/>
    </row>
    <row r="12" spans="1:15" ht="10.5" customHeight="1" x14ac:dyDescent="0.4">
      <c r="A12" s="148"/>
      <c r="B12" s="147"/>
      <c r="C12" s="149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O12" s="145"/>
    </row>
    <row r="13" spans="1:15" ht="26.25" customHeight="1" x14ac:dyDescent="0.3">
      <c r="A13" s="168" t="s">
        <v>85</v>
      </c>
      <c r="B13" s="171" t="str">
        <f>[1]Finals!G10</f>
        <v>Sanija DIDŽE</v>
      </c>
      <c r="C13" s="174" t="s">
        <v>194</v>
      </c>
      <c r="D13" s="144"/>
      <c r="E13" s="143">
        <f>SUM(E14:E19)</f>
        <v>43.8</v>
      </c>
      <c r="F13" s="143">
        <f t="shared" ref="F13:M13" si="1">SUM(F14:F19)+E13</f>
        <v>90.6</v>
      </c>
      <c r="G13" s="143">
        <f t="shared" si="1"/>
        <v>108.8</v>
      </c>
      <c r="H13" s="143">
        <f t="shared" si="1"/>
        <v>125.5</v>
      </c>
      <c r="I13" s="143">
        <f t="shared" si="1"/>
        <v>145.80000000000001</v>
      </c>
      <c r="J13" s="143">
        <f t="shared" si="1"/>
        <v>163.70000000000002</v>
      </c>
      <c r="K13" s="143">
        <f t="shared" si="1"/>
        <v>180.3</v>
      </c>
      <c r="L13" s="143">
        <f t="shared" si="1"/>
        <v>180.3</v>
      </c>
      <c r="M13" s="143">
        <f t="shared" si="1"/>
        <v>180.3</v>
      </c>
      <c r="N13" s="177">
        <f>RANK(M13,($M$5,$M$13,$M$21,$M$29,$M$37,$M$45,$M$53,$M$61),0)</f>
        <v>4</v>
      </c>
      <c r="O13" s="180">
        <f>MAX($M$5,$M$13,$M$21,$M$29,$M$37,$M$45,$M$53,$M$61)-M13</f>
        <v>54.299999999999955</v>
      </c>
    </row>
    <row r="14" spans="1:15" ht="12.75" customHeight="1" x14ac:dyDescent="0.25">
      <c r="A14" s="169"/>
      <c r="B14" s="172"/>
      <c r="C14" s="175"/>
      <c r="D14" s="142" t="s">
        <v>14</v>
      </c>
      <c r="E14" s="141">
        <f>[1]Finals!H10</f>
        <v>9.1</v>
      </c>
      <c r="F14" s="141">
        <f>[1]Finals!N10</f>
        <v>9</v>
      </c>
      <c r="G14" s="141">
        <f>[1]Finals!T10</f>
        <v>9</v>
      </c>
      <c r="H14" s="141">
        <f>[1]Finals!W10</f>
        <v>9.5</v>
      </c>
      <c r="I14" s="141">
        <f>[1]Finals!Z10</f>
        <v>10.6</v>
      </c>
      <c r="J14" s="141">
        <f>[1]Finals!AC10</f>
        <v>7.1</v>
      </c>
      <c r="K14" s="141">
        <f>[1]Finals!AF10</f>
        <v>9</v>
      </c>
      <c r="L14" s="141">
        <f>[1]Finals!AI10</f>
        <v>0</v>
      </c>
      <c r="M14" s="141">
        <f>[1]Finals!AL10</f>
        <v>0</v>
      </c>
      <c r="N14" s="178"/>
      <c r="O14" s="181"/>
    </row>
    <row r="15" spans="1:15" ht="12.75" customHeight="1" x14ac:dyDescent="0.25">
      <c r="A15" s="169"/>
      <c r="B15" s="172"/>
      <c r="C15" s="175"/>
      <c r="D15" s="142" t="s">
        <v>15</v>
      </c>
      <c r="E15" s="141">
        <f>[1]Finals!I10</f>
        <v>10.3</v>
      </c>
      <c r="F15" s="141">
        <f>[1]Finals!O10</f>
        <v>9.9</v>
      </c>
      <c r="G15" s="141">
        <f>[1]Finals!U10</f>
        <v>9.1999999999999993</v>
      </c>
      <c r="H15" s="141">
        <f>[1]Finals!X10</f>
        <v>7.2</v>
      </c>
      <c r="I15" s="141">
        <f>[1]Finals!AA10</f>
        <v>9.6999999999999993</v>
      </c>
      <c r="J15" s="141">
        <f>[1]Finals!AD10</f>
        <v>10.8</v>
      </c>
      <c r="K15" s="141">
        <f>[1]Finals!AG10</f>
        <v>7.6</v>
      </c>
      <c r="L15" s="141">
        <f>[1]Finals!AJ10</f>
        <v>0</v>
      </c>
      <c r="M15" s="141">
        <f>[1]Finals!AM10</f>
        <v>0</v>
      </c>
      <c r="N15" s="178"/>
      <c r="O15" s="181"/>
    </row>
    <row r="16" spans="1:15" ht="12.75" customHeight="1" x14ac:dyDescent="0.25">
      <c r="A16" s="169"/>
      <c r="B16" s="172"/>
      <c r="C16" s="175"/>
      <c r="D16" s="142" t="s">
        <v>16</v>
      </c>
      <c r="E16" s="141">
        <f>[1]Finals!J10</f>
        <v>8</v>
      </c>
      <c r="F16" s="141">
        <f>[1]Finals!P10</f>
        <v>9.8000000000000007</v>
      </c>
      <c r="G16" s="141"/>
      <c r="H16" s="141"/>
      <c r="I16" s="141"/>
      <c r="J16" s="141"/>
      <c r="K16" s="141"/>
      <c r="L16" s="141"/>
      <c r="M16" s="141"/>
      <c r="N16" s="178"/>
      <c r="O16" s="181"/>
    </row>
    <row r="17" spans="1:15" ht="12.75" customHeight="1" x14ac:dyDescent="0.25">
      <c r="A17" s="169"/>
      <c r="B17" s="172"/>
      <c r="C17" s="175"/>
      <c r="D17" s="142" t="s">
        <v>17</v>
      </c>
      <c r="E17" s="141">
        <f>[1]Finals!K10</f>
        <v>7.6</v>
      </c>
      <c r="F17" s="141">
        <f>[1]Finals!Q10</f>
        <v>10.199999999999999</v>
      </c>
      <c r="G17" s="141"/>
      <c r="H17" s="141"/>
      <c r="I17" s="141"/>
      <c r="J17" s="141"/>
      <c r="K17" s="141"/>
      <c r="L17" s="141"/>
      <c r="M17" s="141"/>
      <c r="N17" s="178"/>
      <c r="O17" s="181"/>
    </row>
    <row r="18" spans="1:15" ht="12.75" customHeight="1" x14ac:dyDescent="0.25">
      <c r="A18" s="169"/>
      <c r="B18" s="172"/>
      <c r="C18" s="175"/>
      <c r="D18" s="142" t="s">
        <v>18</v>
      </c>
      <c r="E18" s="141">
        <f>[1]Finals!L10</f>
        <v>8.8000000000000007</v>
      </c>
      <c r="F18" s="141">
        <f>[1]Finals!R10</f>
        <v>7.9</v>
      </c>
      <c r="G18" s="141"/>
      <c r="H18" s="141"/>
      <c r="I18" s="141"/>
      <c r="J18" s="141"/>
      <c r="K18" s="141"/>
      <c r="L18" s="141"/>
      <c r="M18" s="141"/>
      <c r="N18" s="178"/>
      <c r="O18" s="181"/>
    </row>
    <row r="19" spans="1:15" ht="12.75" customHeight="1" x14ac:dyDescent="0.25">
      <c r="A19" s="170"/>
      <c r="B19" s="173"/>
      <c r="C19" s="176"/>
      <c r="D19" s="140" t="s">
        <v>84</v>
      </c>
      <c r="E19" s="139"/>
      <c r="F19" s="139"/>
      <c r="G19" s="139"/>
      <c r="H19" s="139"/>
      <c r="I19" s="139"/>
      <c r="J19" s="139"/>
      <c r="K19" s="139"/>
      <c r="L19" s="139"/>
      <c r="M19" s="139"/>
      <c r="N19" s="179"/>
      <c r="O19" s="182"/>
    </row>
    <row r="20" spans="1:15" ht="10.5" customHeight="1" x14ac:dyDescent="0.4">
      <c r="A20" s="148"/>
      <c r="C20" s="150"/>
      <c r="N20" s="146"/>
      <c r="O20" s="145"/>
    </row>
    <row r="21" spans="1:15" ht="19.5" customHeight="1" x14ac:dyDescent="0.3">
      <c r="A21" s="168" t="s">
        <v>86</v>
      </c>
      <c r="B21" s="171" t="str">
        <f>[1]Finals!G12</f>
        <v>Ross ELERIN</v>
      </c>
      <c r="C21" s="174" t="s">
        <v>194</v>
      </c>
      <c r="D21" s="144"/>
      <c r="E21" s="143">
        <f>SUM(E22:E27)</f>
        <v>41.7</v>
      </c>
      <c r="F21" s="143">
        <f t="shared" ref="F21:M21" si="2">SUM(F22:F27)+E21</f>
        <v>90.300000000000011</v>
      </c>
      <c r="G21" s="143">
        <f t="shared" si="2"/>
        <v>109.4</v>
      </c>
      <c r="H21" s="143">
        <f t="shared" si="2"/>
        <v>119.80000000000001</v>
      </c>
      <c r="I21" s="143">
        <f t="shared" si="2"/>
        <v>119.80000000000001</v>
      </c>
      <c r="J21" s="143">
        <f t="shared" si="2"/>
        <v>119.80000000000001</v>
      </c>
      <c r="K21" s="143">
        <f t="shared" si="2"/>
        <v>119.80000000000001</v>
      </c>
      <c r="L21" s="143">
        <f t="shared" si="2"/>
        <v>119.80000000000001</v>
      </c>
      <c r="M21" s="143">
        <f t="shared" si="2"/>
        <v>119.80000000000001</v>
      </c>
      <c r="N21" s="177">
        <f>RANK(M21,($M$5,$M$13,$M$21,$M$29,$M$37,$M$45,$M$53,$M$61),0)</f>
        <v>7</v>
      </c>
      <c r="O21" s="180">
        <f>MAX($M$5,$M$13,$M$21,$M$29,$M$37,$M$45,$M$53,$M$61)-M21</f>
        <v>114.79999999999995</v>
      </c>
    </row>
    <row r="22" spans="1:15" ht="12.75" customHeight="1" x14ac:dyDescent="0.25">
      <c r="A22" s="169"/>
      <c r="B22" s="172"/>
      <c r="C22" s="175"/>
      <c r="D22" s="142" t="s">
        <v>14</v>
      </c>
      <c r="E22" s="141">
        <f>[1]Finals!H12</f>
        <v>9</v>
      </c>
      <c r="F22" s="141">
        <f>[1]Finals!N12</f>
        <v>10.3</v>
      </c>
      <c r="G22" s="141">
        <f>[1]Finals!T12</f>
        <v>9.5</v>
      </c>
      <c r="H22" s="141">
        <f>[1]Finals!W12</f>
        <v>8.3000000000000007</v>
      </c>
      <c r="I22" s="141">
        <f>[1]Finals!Z12</f>
        <v>0</v>
      </c>
      <c r="J22" s="141">
        <f>[1]Finals!AC12</f>
        <v>0</v>
      </c>
      <c r="K22" s="141">
        <f>[1]Finals!AF12</f>
        <v>0</v>
      </c>
      <c r="L22" s="141">
        <f>[1]Finals!AI12</f>
        <v>0</v>
      </c>
      <c r="M22" s="141">
        <f>[1]Finals!AL12</f>
        <v>0</v>
      </c>
      <c r="N22" s="178"/>
      <c r="O22" s="181"/>
    </row>
    <row r="23" spans="1:15" ht="12.75" customHeight="1" x14ac:dyDescent="0.25">
      <c r="A23" s="169"/>
      <c r="B23" s="172"/>
      <c r="C23" s="175"/>
      <c r="D23" s="142" t="s">
        <v>15</v>
      </c>
      <c r="E23" s="141">
        <f>[1]Finals!I12</f>
        <v>9.8000000000000007</v>
      </c>
      <c r="F23" s="141">
        <f>[1]Finals!O12</f>
        <v>9.9</v>
      </c>
      <c r="G23" s="141">
        <f>[1]Finals!U12</f>
        <v>9.6</v>
      </c>
      <c r="H23" s="141">
        <f>[1]Finals!X12</f>
        <v>2.1</v>
      </c>
      <c r="I23" s="141">
        <f>[1]Finals!AA12</f>
        <v>0</v>
      </c>
      <c r="J23" s="141">
        <f>[1]Finals!AD12</f>
        <v>0</v>
      </c>
      <c r="K23" s="141">
        <f>[1]Finals!AG12</f>
        <v>0</v>
      </c>
      <c r="L23" s="141">
        <f>[1]Finals!AJ12</f>
        <v>0</v>
      </c>
      <c r="M23" s="141">
        <f>[1]Finals!AM12</f>
        <v>0</v>
      </c>
      <c r="N23" s="178"/>
      <c r="O23" s="181"/>
    </row>
    <row r="24" spans="1:15" ht="12.75" customHeight="1" x14ac:dyDescent="0.25">
      <c r="A24" s="169"/>
      <c r="B24" s="172"/>
      <c r="C24" s="175"/>
      <c r="D24" s="142" t="s">
        <v>16</v>
      </c>
      <c r="E24" s="141">
        <f>[1]Finals!J12</f>
        <v>8.6</v>
      </c>
      <c r="F24" s="141">
        <f>[1]Finals!P12</f>
        <v>8.1</v>
      </c>
      <c r="G24" s="141"/>
      <c r="H24" s="141"/>
      <c r="I24" s="141"/>
      <c r="J24" s="141"/>
      <c r="K24" s="141"/>
      <c r="L24" s="141"/>
      <c r="M24" s="141"/>
      <c r="N24" s="178"/>
      <c r="O24" s="181"/>
    </row>
    <row r="25" spans="1:15" ht="12.75" customHeight="1" x14ac:dyDescent="0.25">
      <c r="A25" s="169"/>
      <c r="B25" s="172"/>
      <c r="C25" s="175"/>
      <c r="D25" s="142" t="s">
        <v>17</v>
      </c>
      <c r="E25" s="141">
        <f>[1]Finals!K12</f>
        <v>6.1</v>
      </c>
      <c r="F25" s="141">
        <f>[1]Finals!Q12</f>
        <v>9.6</v>
      </c>
      <c r="G25" s="141"/>
      <c r="H25" s="141"/>
      <c r="I25" s="141"/>
      <c r="J25" s="141"/>
      <c r="K25" s="141"/>
      <c r="L25" s="141"/>
      <c r="M25" s="141"/>
      <c r="N25" s="178"/>
      <c r="O25" s="181"/>
    </row>
    <row r="26" spans="1:15" ht="12.75" customHeight="1" x14ac:dyDescent="0.25">
      <c r="A26" s="169"/>
      <c r="B26" s="172"/>
      <c r="C26" s="175"/>
      <c r="D26" s="142" t="s">
        <v>18</v>
      </c>
      <c r="E26" s="141">
        <f>[1]Finals!L12</f>
        <v>8.1999999999999993</v>
      </c>
      <c r="F26" s="141">
        <f>[1]Finals!R12</f>
        <v>10.7</v>
      </c>
      <c r="G26" s="141"/>
      <c r="H26" s="141"/>
      <c r="I26" s="141"/>
      <c r="J26" s="141"/>
      <c r="K26" s="141"/>
      <c r="L26" s="141"/>
      <c r="M26" s="141"/>
      <c r="N26" s="178"/>
      <c r="O26" s="181"/>
    </row>
    <row r="27" spans="1:15" ht="12.75" customHeight="1" x14ac:dyDescent="0.25">
      <c r="A27" s="170"/>
      <c r="B27" s="173"/>
      <c r="C27" s="176"/>
      <c r="D27" s="140" t="s">
        <v>84</v>
      </c>
      <c r="E27" s="139"/>
      <c r="F27" s="139"/>
      <c r="G27" s="139"/>
      <c r="H27" s="139"/>
      <c r="I27" s="139"/>
      <c r="J27" s="139"/>
      <c r="K27" s="139"/>
      <c r="L27" s="139"/>
      <c r="M27" s="139"/>
      <c r="N27" s="179"/>
      <c r="O27" s="182"/>
    </row>
    <row r="28" spans="1:15" ht="9" customHeight="1" x14ac:dyDescent="0.4">
      <c r="A28" s="148"/>
      <c r="B28" s="147"/>
      <c r="C28" s="149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45"/>
    </row>
    <row r="29" spans="1:15" ht="18.75" customHeight="1" x14ac:dyDescent="0.3">
      <c r="A29" s="168" t="s">
        <v>87</v>
      </c>
      <c r="B29" s="171" t="str">
        <f>[1]Finals!G14</f>
        <v>Parn MAIRE</v>
      </c>
      <c r="C29" s="174" t="s">
        <v>194</v>
      </c>
      <c r="D29" s="144"/>
      <c r="E29" s="143">
        <f>SUM(E30:E35)</f>
        <v>44.8</v>
      </c>
      <c r="F29" s="143">
        <f t="shared" ref="F29:M29" si="3">SUM(F30:F35)+E29</f>
        <v>84.4</v>
      </c>
      <c r="G29" s="143">
        <f t="shared" si="3"/>
        <v>103.4</v>
      </c>
      <c r="H29" s="143">
        <f t="shared" si="3"/>
        <v>103.4</v>
      </c>
      <c r="I29" s="143">
        <f t="shared" si="3"/>
        <v>103.4</v>
      </c>
      <c r="J29" s="143">
        <f t="shared" si="3"/>
        <v>103.4</v>
      </c>
      <c r="K29" s="143">
        <f t="shared" si="3"/>
        <v>103.4</v>
      </c>
      <c r="L29" s="143">
        <f t="shared" si="3"/>
        <v>103.4</v>
      </c>
      <c r="M29" s="143">
        <f t="shared" si="3"/>
        <v>103.4</v>
      </c>
      <c r="N29" s="177">
        <f>RANK(M29,($M$5,$M$13,$M$21,$M$29,$M$37,$M$45,$M$53,$M$61),0)</f>
        <v>8</v>
      </c>
      <c r="O29" s="180">
        <f>MAX($M$5,$M$13,$M$21,$M$29,$M$37,$M$45,$M$53,$M$61)-M29</f>
        <v>131.19999999999996</v>
      </c>
    </row>
    <row r="30" spans="1:15" ht="12.75" customHeight="1" x14ac:dyDescent="0.25">
      <c r="A30" s="169"/>
      <c r="B30" s="172"/>
      <c r="C30" s="175"/>
      <c r="D30" s="142" t="s">
        <v>14</v>
      </c>
      <c r="E30" s="141">
        <f>[1]Finals!H14</f>
        <v>7</v>
      </c>
      <c r="F30" s="141">
        <f>[1]Finals!N14</f>
        <v>6.7</v>
      </c>
      <c r="G30" s="141">
        <f>[1]Finals!T14</f>
        <v>9</v>
      </c>
      <c r="H30" s="141">
        <f>[1]Finals!W14</f>
        <v>0</v>
      </c>
      <c r="I30" s="141">
        <f>[1]Finals!Z14</f>
        <v>0</v>
      </c>
      <c r="J30" s="141">
        <f>[1]Finals!AC14</f>
        <v>0</v>
      </c>
      <c r="K30" s="141">
        <f>[1]Finals!AF14</f>
        <v>0</v>
      </c>
      <c r="L30" s="141">
        <f>[1]Finals!AI14</f>
        <v>0</v>
      </c>
      <c r="M30" s="141">
        <f>[1]Finals!AL14</f>
        <v>0</v>
      </c>
      <c r="N30" s="178"/>
      <c r="O30" s="181"/>
    </row>
    <row r="31" spans="1:15" ht="12.75" customHeight="1" x14ac:dyDescent="0.25">
      <c r="A31" s="169"/>
      <c r="B31" s="172"/>
      <c r="C31" s="175"/>
      <c r="D31" s="142" t="s">
        <v>15</v>
      </c>
      <c r="E31" s="141">
        <f>[1]Finals!I14</f>
        <v>10.199999999999999</v>
      </c>
      <c r="F31" s="141">
        <f>[1]Finals!O14</f>
        <v>7.2</v>
      </c>
      <c r="G31" s="141">
        <f>[1]Finals!U14</f>
        <v>10</v>
      </c>
      <c r="H31" s="141">
        <f>[1]Finals!X14</f>
        <v>0</v>
      </c>
      <c r="I31" s="141">
        <f>[1]Finals!AA14</f>
        <v>0</v>
      </c>
      <c r="J31" s="141">
        <f>[1]Finals!AD14</f>
        <v>0</v>
      </c>
      <c r="K31" s="141">
        <f>[1]Finals!AG14</f>
        <v>0</v>
      </c>
      <c r="L31" s="141">
        <f>[1]Finals!AJ14</f>
        <v>0</v>
      </c>
      <c r="M31" s="141">
        <f>[1]Finals!AM14</f>
        <v>0</v>
      </c>
      <c r="N31" s="178"/>
      <c r="O31" s="181"/>
    </row>
    <row r="32" spans="1:15" ht="12.75" customHeight="1" x14ac:dyDescent="0.25">
      <c r="A32" s="169"/>
      <c r="B32" s="172"/>
      <c r="C32" s="175"/>
      <c r="D32" s="142" t="s">
        <v>16</v>
      </c>
      <c r="E32" s="141">
        <f>[1]Finals!J14</f>
        <v>8.8000000000000007</v>
      </c>
      <c r="F32" s="141">
        <f>[1]Finals!P14</f>
        <v>8.6999999999999993</v>
      </c>
      <c r="G32" s="141"/>
      <c r="H32" s="141"/>
      <c r="I32" s="141"/>
      <c r="J32" s="141"/>
      <c r="K32" s="141"/>
      <c r="L32" s="141"/>
      <c r="M32" s="141"/>
      <c r="N32" s="178"/>
      <c r="O32" s="181"/>
    </row>
    <row r="33" spans="1:15" ht="12.75" customHeight="1" x14ac:dyDescent="0.25">
      <c r="A33" s="169"/>
      <c r="B33" s="172"/>
      <c r="C33" s="175"/>
      <c r="D33" s="142" t="s">
        <v>17</v>
      </c>
      <c r="E33" s="141">
        <f>[1]Finals!K14</f>
        <v>9.3000000000000007</v>
      </c>
      <c r="F33" s="141">
        <f>[1]Finals!Q14</f>
        <v>9.1999999999999993</v>
      </c>
      <c r="G33" s="141"/>
      <c r="H33" s="141"/>
      <c r="I33" s="141"/>
      <c r="J33" s="141"/>
      <c r="K33" s="141"/>
      <c r="L33" s="141"/>
      <c r="M33" s="141"/>
      <c r="N33" s="178"/>
      <c r="O33" s="181"/>
    </row>
    <row r="34" spans="1:15" ht="12.75" customHeight="1" x14ac:dyDescent="0.25">
      <c r="A34" s="169"/>
      <c r="B34" s="172"/>
      <c r="C34" s="175"/>
      <c r="D34" s="142" t="s">
        <v>18</v>
      </c>
      <c r="E34" s="141">
        <f>[1]Finals!L14</f>
        <v>9.5</v>
      </c>
      <c r="F34" s="141">
        <f>[1]Finals!R14</f>
        <v>7.8</v>
      </c>
      <c r="G34" s="141"/>
      <c r="H34" s="141"/>
      <c r="I34" s="141"/>
      <c r="J34" s="141"/>
      <c r="K34" s="141"/>
      <c r="L34" s="141"/>
      <c r="M34" s="141"/>
      <c r="N34" s="178"/>
      <c r="O34" s="181"/>
    </row>
    <row r="35" spans="1:15" ht="12.75" customHeight="1" x14ac:dyDescent="0.25">
      <c r="A35" s="170"/>
      <c r="B35" s="173"/>
      <c r="C35" s="176"/>
      <c r="D35" s="140" t="s">
        <v>84</v>
      </c>
      <c r="E35" s="139"/>
      <c r="F35" s="139"/>
      <c r="G35" s="139"/>
      <c r="H35" s="139"/>
      <c r="I35" s="139"/>
      <c r="J35" s="139"/>
      <c r="K35" s="139"/>
      <c r="L35" s="139"/>
      <c r="M35" s="139"/>
      <c r="N35" s="179"/>
      <c r="O35" s="182"/>
    </row>
    <row r="36" spans="1:15" ht="6.75" customHeight="1" x14ac:dyDescent="0.4">
      <c r="A36" s="148"/>
      <c r="C36" s="150"/>
      <c r="N36" s="146"/>
      <c r="O36" s="145"/>
    </row>
    <row r="37" spans="1:15" ht="18" customHeight="1" x14ac:dyDescent="0.3">
      <c r="A37" s="168" t="s">
        <v>88</v>
      </c>
      <c r="B37" s="171" t="str">
        <f>[1]Finals!G16</f>
        <v>Alisija OZOLIŅA</v>
      </c>
      <c r="C37" s="174" t="s">
        <v>194</v>
      </c>
      <c r="D37" s="144"/>
      <c r="E37" s="143">
        <f>SUM(E38:E43)</f>
        <v>45.5</v>
      </c>
      <c r="F37" s="143">
        <f t="shared" ref="F37:M37" si="4">SUM(F38:F43)+E37</f>
        <v>93.3</v>
      </c>
      <c r="G37" s="143">
        <f t="shared" si="4"/>
        <v>111.6</v>
      </c>
      <c r="H37" s="143">
        <f t="shared" si="4"/>
        <v>125.5</v>
      </c>
      <c r="I37" s="143">
        <f t="shared" si="4"/>
        <v>140.6</v>
      </c>
      <c r="J37" s="143">
        <f t="shared" si="4"/>
        <v>158.1</v>
      </c>
      <c r="K37" s="143">
        <f t="shared" si="4"/>
        <v>158.1</v>
      </c>
      <c r="L37" s="143">
        <f t="shared" si="4"/>
        <v>158.1</v>
      </c>
      <c r="M37" s="143">
        <f t="shared" si="4"/>
        <v>158.1</v>
      </c>
      <c r="N37" s="177">
        <f>RANK(M37,($M$5,$M$13,$M$21,$M$29,$M$37,$M$45,$M$53,$M$61),0)</f>
        <v>5</v>
      </c>
      <c r="O37" s="180">
        <f>MAX($M$5,$M$13,$M$21,$M$29,$M$37,$M$45,$M$53,$M$61)-M37</f>
        <v>76.499999999999972</v>
      </c>
    </row>
    <row r="38" spans="1:15" ht="12.75" customHeight="1" x14ac:dyDescent="0.25">
      <c r="A38" s="169"/>
      <c r="B38" s="172"/>
      <c r="C38" s="175"/>
      <c r="D38" s="142" t="s">
        <v>14</v>
      </c>
      <c r="E38" s="141">
        <f>[1]Finals!H16</f>
        <v>8.8000000000000007</v>
      </c>
      <c r="F38" s="141">
        <f>[1]Finals!N16</f>
        <v>7.8</v>
      </c>
      <c r="G38" s="141">
        <f>[1]Finals!T16</f>
        <v>10</v>
      </c>
      <c r="H38" s="141">
        <f>[1]Finals!W16</f>
        <v>6.8</v>
      </c>
      <c r="I38" s="141">
        <f>[1]Finals!Z16</f>
        <v>10</v>
      </c>
      <c r="J38" s="141">
        <f>[1]Finals!AC16</f>
        <v>9.1999999999999993</v>
      </c>
      <c r="K38" s="141">
        <f>[1]Finals!AF16</f>
        <v>0</v>
      </c>
      <c r="L38" s="141">
        <f>[1]Finals!AI16</f>
        <v>0</v>
      </c>
      <c r="M38" s="141">
        <f>[1]Finals!AL16</f>
        <v>0</v>
      </c>
      <c r="N38" s="178"/>
      <c r="O38" s="181"/>
    </row>
    <row r="39" spans="1:15" ht="12.75" customHeight="1" x14ac:dyDescent="0.25">
      <c r="A39" s="169"/>
      <c r="B39" s="172"/>
      <c r="C39" s="175"/>
      <c r="D39" s="142" t="s">
        <v>15</v>
      </c>
      <c r="E39" s="141">
        <f>[1]Finals!I16</f>
        <v>9</v>
      </c>
      <c r="F39" s="141">
        <f>[1]Finals!O16</f>
        <v>10.7</v>
      </c>
      <c r="G39" s="141">
        <f>[1]Finals!U16</f>
        <v>8.3000000000000007</v>
      </c>
      <c r="H39" s="141">
        <f>[1]Finals!X16</f>
        <v>7.1</v>
      </c>
      <c r="I39" s="141">
        <f>[1]Finals!AA16</f>
        <v>5.0999999999999996</v>
      </c>
      <c r="J39" s="141">
        <f>[1]Finals!AD16</f>
        <v>8.3000000000000007</v>
      </c>
      <c r="K39" s="141">
        <f>[1]Finals!AG16</f>
        <v>0</v>
      </c>
      <c r="L39" s="141">
        <f>[1]Finals!AJ16</f>
        <v>0</v>
      </c>
      <c r="M39" s="141">
        <f>[1]Finals!AM16</f>
        <v>0</v>
      </c>
      <c r="N39" s="178"/>
      <c r="O39" s="181"/>
    </row>
    <row r="40" spans="1:15" ht="12.75" customHeight="1" x14ac:dyDescent="0.25">
      <c r="A40" s="169"/>
      <c r="B40" s="172"/>
      <c r="C40" s="175"/>
      <c r="D40" s="142" t="s">
        <v>16</v>
      </c>
      <c r="E40" s="141">
        <f>[1]Finals!J16</f>
        <v>8</v>
      </c>
      <c r="F40" s="141">
        <f>[1]Finals!P16</f>
        <v>10.3</v>
      </c>
      <c r="G40" s="141"/>
      <c r="H40" s="141"/>
      <c r="I40" s="141"/>
      <c r="J40" s="141"/>
      <c r="K40" s="141"/>
      <c r="L40" s="141"/>
      <c r="M40" s="141"/>
      <c r="N40" s="178"/>
      <c r="O40" s="181"/>
    </row>
    <row r="41" spans="1:15" ht="12.75" customHeight="1" x14ac:dyDescent="0.25">
      <c r="A41" s="169"/>
      <c r="B41" s="172"/>
      <c r="C41" s="175"/>
      <c r="D41" s="142" t="s">
        <v>17</v>
      </c>
      <c r="E41" s="141">
        <f>[1]Finals!K16</f>
        <v>10.1</v>
      </c>
      <c r="F41" s="141">
        <f>[1]Finals!Q16</f>
        <v>9.8000000000000007</v>
      </c>
      <c r="G41" s="141"/>
      <c r="H41" s="141"/>
      <c r="I41" s="141"/>
      <c r="J41" s="141"/>
      <c r="K41" s="141"/>
      <c r="L41" s="141"/>
      <c r="M41" s="141"/>
      <c r="N41" s="178"/>
      <c r="O41" s="181"/>
    </row>
    <row r="42" spans="1:15" ht="12.75" customHeight="1" x14ac:dyDescent="0.25">
      <c r="A42" s="169"/>
      <c r="B42" s="172"/>
      <c r="C42" s="175"/>
      <c r="D42" s="142" t="s">
        <v>18</v>
      </c>
      <c r="E42" s="141">
        <f>[1]Finals!L16</f>
        <v>9.6</v>
      </c>
      <c r="F42" s="141">
        <f>[1]Finals!R16</f>
        <v>9.1999999999999993</v>
      </c>
      <c r="G42" s="141"/>
      <c r="H42" s="141"/>
      <c r="I42" s="141"/>
      <c r="J42" s="141"/>
      <c r="K42" s="141"/>
      <c r="L42" s="141"/>
      <c r="M42" s="141"/>
      <c r="N42" s="178"/>
      <c r="O42" s="181"/>
    </row>
    <row r="43" spans="1:15" ht="12.75" customHeight="1" x14ac:dyDescent="0.25">
      <c r="A43" s="170"/>
      <c r="B43" s="173"/>
      <c r="C43" s="176"/>
      <c r="D43" s="140" t="s">
        <v>84</v>
      </c>
      <c r="E43" s="139"/>
      <c r="F43" s="139"/>
      <c r="G43" s="139"/>
      <c r="H43" s="139"/>
      <c r="I43" s="139"/>
      <c r="J43" s="139"/>
      <c r="K43" s="139"/>
      <c r="L43" s="139"/>
      <c r="M43" s="139"/>
      <c r="N43" s="179"/>
      <c r="O43" s="182"/>
    </row>
    <row r="44" spans="1:15" ht="11.25" customHeight="1" x14ac:dyDescent="0.4">
      <c r="A44" s="148"/>
      <c r="B44" s="147"/>
      <c r="C44" s="149"/>
      <c r="E44" s="145"/>
      <c r="F44" s="145"/>
      <c r="G44" s="145"/>
      <c r="H44" s="145"/>
      <c r="I44" s="145"/>
      <c r="J44" s="145"/>
      <c r="K44" s="145"/>
      <c r="L44" s="145"/>
      <c r="M44" s="145"/>
      <c r="N44" s="146"/>
      <c r="O44" s="145"/>
    </row>
    <row r="45" spans="1:15" ht="18" customHeight="1" x14ac:dyDescent="0.3">
      <c r="A45" s="168" t="s">
        <v>89</v>
      </c>
      <c r="B45" s="171" t="str">
        <f>[1]Finals!G18</f>
        <v>Rūta Leila SPRIŅĢE</v>
      </c>
      <c r="C45" s="174" t="s">
        <v>194</v>
      </c>
      <c r="D45" s="144"/>
      <c r="E45" s="143">
        <f>SUM(E46:E51)</f>
        <v>47.1</v>
      </c>
      <c r="F45" s="143">
        <f t="shared" ref="F45:M45" si="5">SUM(F46:F51)+E45</f>
        <v>97.5</v>
      </c>
      <c r="G45" s="143">
        <f t="shared" si="5"/>
        <v>116.6</v>
      </c>
      <c r="H45" s="143">
        <f t="shared" si="5"/>
        <v>135.80000000000001</v>
      </c>
      <c r="I45" s="143">
        <f t="shared" si="5"/>
        <v>153.4</v>
      </c>
      <c r="J45" s="143">
        <f t="shared" si="5"/>
        <v>171.7</v>
      </c>
      <c r="K45" s="143">
        <f t="shared" si="5"/>
        <v>192.6</v>
      </c>
      <c r="L45" s="143">
        <f t="shared" si="5"/>
        <v>209.6</v>
      </c>
      <c r="M45" s="143">
        <f t="shared" si="5"/>
        <v>228.89999999999998</v>
      </c>
      <c r="N45" s="177">
        <f>RANK(M45,($M$5,$M$13,$M$21,$M$29,$M$37,$M$45,$M$53,$M$61),0)</f>
        <v>2</v>
      </c>
      <c r="O45" s="180">
        <f>MAX($M$5,$M$13,$M$21,$M$29,$M$37,$M$45,$M$53,$M$61)-M45</f>
        <v>5.6999999999999886</v>
      </c>
    </row>
    <row r="46" spans="1:15" ht="12.75" customHeight="1" x14ac:dyDescent="0.25">
      <c r="A46" s="169"/>
      <c r="B46" s="172"/>
      <c r="C46" s="175"/>
      <c r="D46" s="142" t="s">
        <v>14</v>
      </c>
      <c r="E46" s="141">
        <f>[1]Finals!H18</f>
        <v>9.3000000000000007</v>
      </c>
      <c r="F46" s="141">
        <f>[1]Finals!N18</f>
        <v>10.3</v>
      </c>
      <c r="G46" s="141">
        <f>[1]Finals!T18</f>
        <v>9.6</v>
      </c>
      <c r="H46" s="141">
        <f>[1]Finals!W18</f>
        <v>10.3</v>
      </c>
      <c r="I46" s="141">
        <f>[1]Finals!Z18</f>
        <v>8.8000000000000007</v>
      </c>
      <c r="J46" s="141">
        <f>[1]Finals!AC18</f>
        <v>8.6999999999999993</v>
      </c>
      <c r="K46" s="141">
        <f>[1]Finals!AF18</f>
        <v>10.5</v>
      </c>
      <c r="L46" s="141">
        <f>[1]Finals!AI18</f>
        <v>9.3000000000000007</v>
      </c>
      <c r="M46" s="141">
        <f>[1]Finals!AL18</f>
        <v>9.6999999999999993</v>
      </c>
      <c r="N46" s="178"/>
      <c r="O46" s="181"/>
    </row>
    <row r="47" spans="1:15" ht="12.75" customHeight="1" x14ac:dyDescent="0.25">
      <c r="A47" s="169"/>
      <c r="B47" s="172"/>
      <c r="C47" s="175"/>
      <c r="D47" s="142" t="s">
        <v>15</v>
      </c>
      <c r="E47" s="141">
        <f>[1]Finals!I18</f>
        <v>10.5</v>
      </c>
      <c r="F47" s="141">
        <f>[1]Finals!O18</f>
        <v>9.9</v>
      </c>
      <c r="G47" s="141">
        <f>[1]Finals!U18</f>
        <v>9.5</v>
      </c>
      <c r="H47" s="141">
        <f>[1]Finals!X18</f>
        <v>8.9</v>
      </c>
      <c r="I47" s="141">
        <f>[1]Finals!AA18</f>
        <v>8.8000000000000007</v>
      </c>
      <c r="J47" s="141">
        <f>[1]Finals!AD18</f>
        <v>9.6</v>
      </c>
      <c r="K47" s="141">
        <f>[1]Finals!AG18</f>
        <v>10.4</v>
      </c>
      <c r="L47" s="141">
        <f>[1]Finals!AJ18</f>
        <v>7.7</v>
      </c>
      <c r="M47" s="141">
        <f>[1]Finals!AM18</f>
        <v>9.6</v>
      </c>
      <c r="N47" s="178"/>
      <c r="O47" s="181"/>
    </row>
    <row r="48" spans="1:15" ht="12.75" customHeight="1" x14ac:dyDescent="0.25">
      <c r="A48" s="169"/>
      <c r="B48" s="172"/>
      <c r="C48" s="175"/>
      <c r="D48" s="142" t="s">
        <v>16</v>
      </c>
      <c r="E48" s="141">
        <f>[1]Finals!J18</f>
        <v>8.3000000000000007</v>
      </c>
      <c r="F48" s="141">
        <f>[1]Finals!P18</f>
        <v>9.6999999999999993</v>
      </c>
      <c r="G48" s="141"/>
      <c r="H48" s="141"/>
      <c r="I48" s="141"/>
      <c r="J48" s="141"/>
      <c r="K48" s="141"/>
      <c r="L48" s="141"/>
      <c r="M48" s="141"/>
      <c r="N48" s="178"/>
      <c r="O48" s="181"/>
    </row>
    <row r="49" spans="1:15" ht="12.75" customHeight="1" x14ac:dyDescent="0.25">
      <c r="A49" s="169"/>
      <c r="B49" s="172"/>
      <c r="C49" s="175"/>
      <c r="D49" s="142" t="s">
        <v>17</v>
      </c>
      <c r="E49" s="141">
        <f>[1]Finals!K18</f>
        <v>9</v>
      </c>
      <c r="F49" s="141">
        <f>[1]Finals!Q18</f>
        <v>10.3</v>
      </c>
      <c r="G49" s="141"/>
      <c r="H49" s="141"/>
      <c r="I49" s="141"/>
      <c r="J49" s="141"/>
      <c r="K49" s="141"/>
      <c r="L49" s="141"/>
      <c r="M49" s="141"/>
      <c r="N49" s="178"/>
      <c r="O49" s="181"/>
    </row>
    <row r="50" spans="1:15" ht="12.75" customHeight="1" x14ac:dyDescent="0.25">
      <c r="A50" s="169"/>
      <c r="B50" s="172"/>
      <c r="C50" s="175"/>
      <c r="D50" s="142" t="s">
        <v>18</v>
      </c>
      <c r="E50" s="141">
        <f>[1]Finals!L18</f>
        <v>10</v>
      </c>
      <c r="F50" s="141">
        <f>[1]Finals!R18</f>
        <v>10.199999999999999</v>
      </c>
      <c r="G50" s="141"/>
      <c r="H50" s="141"/>
      <c r="I50" s="141"/>
      <c r="J50" s="141"/>
      <c r="K50" s="141"/>
      <c r="L50" s="141"/>
      <c r="M50" s="141"/>
      <c r="N50" s="178"/>
      <c r="O50" s="181"/>
    </row>
    <row r="51" spans="1:15" ht="12.75" customHeight="1" x14ac:dyDescent="0.25">
      <c r="A51" s="170"/>
      <c r="B51" s="173"/>
      <c r="C51" s="176"/>
      <c r="D51" s="140" t="s">
        <v>84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79"/>
      <c r="O51" s="182"/>
    </row>
    <row r="52" spans="1:15" ht="10.5" customHeight="1" x14ac:dyDescent="0.4">
      <c r="A52" s="148"/>
      <c r="N52" s="146"/>
      <c r="O52" s="145"/>
    </row>
    <row r="53" spans="1:15" ht="22.5" customHeight="1" x14ac:dyDescent="0.3">
      <c r="A53" s="168" t="s">
        <v>90</v>
      </c>
      <c r="B53" s="171" t="str">
        <f>[1]Finals!G20</f>
        <v>Sigita BĒRZIŅA</v>
      </c>
      <c r="C53" s="174" t="s">
        <v>194</v>
      </c>
      <c r="D53" s="144"/>
      <c r="E53" s="143">
        <f>SUM(E54:E59)</f>
        <v>44.2</v>
      </c>
      <c r="F53" s="143">
        <f t="shared" ref="F53:M53" si="6">SUM(F54:F59)+E53</f>
        <v>85.5</v>
      </c>
      <c r="G53" s="143">
        <f t="shared" si="6"/>
        <v>104.7</v>
      </c>
      <c r="H53" s="143">
        <f t="shared" si="6"/>
        <v>124.7</v>
      </c>
      <c r="I53" s="143">
        <f t="shared" si="6"/>
        <v>140</v>
      </c>
      <c r="J53" s="143">
        <f t="shared" si="6"/>
        <v>140</v>
      </c>
      <c r="K53" s="143">
        <f t="shared" si="6"/>
        <v>140</v>
      </c>
      <c r="L53" s="143">
        <f t="shared" si="6"/>
        <v>140</v>
      </c>
      <c r="M53" s="143">
        <f t="shared" si="6"/>
        <v>140</v>
      </c>
      <c r="N53" s="177">
        <f>RANK(M53,($M$5,$M$13,$M$21,$M$29,$M$37,$M$45,$M$53,$M$61),0)</f>
        <v>6</v>
      </c>
      <c r="O53" s="180">
        <f>MAX($M$5,$M$13,$M$21,$M$29,$M$37,$M$45,$M$53,$M$61)-M53</f>
        <v>94.599999999999966</v>
      </c>
    </row>
    <row r="54" spans="1:15" ht="12.75" customHeight="1" x14ac:dyDescent="0.25">
      <c r="A54" s="169"/>
      <c r="B54" s="172"/>
      <c r="C54" s="175"/>
      <c r="D54" s="142" t="s">
        <v>14</v>
      </c>
      <c r="E54" s="141">
        <f>[1]Finals!H20</f>
        <v>9</v>
      </c>
      <c r="F54" s="141">
        <f>[1]Finals!N20</f>
        <v>7.1</v>
      </c>
      <c r="G54" s="141">
        <f>[1]Finals!T20</f>
        <v>10.6</v>
      </c>
      <c r="H54" s="141">
        <f>[1]Finals!W20</f>
        <v>10.1</v>
      </c>
      <c r="I54" s="141">
        <f>[1]Finals!Z20</f>
        <v>10</v>
      </c>
      <c r="J54" s="141">
        <f>[1]Finals!AC20</f>
        <v>0</v>
      </c>
      <c r="K54" s="141">
        <f>[1]Finals!AF20</f>
        <v>0</v>
      </c>
      <c r="L54" s="141">
        <f>[1]Finals!AI20</f>
        <v>0</v>
      </c>
      <c r="M54" s="141">
        <f>[1]Finals!AL20</f>
        <v>0</v>
      </c>
      <c r="N54" s="178"/>
      <c r="O54" s="181"/>
    </row>
    <row r="55" spans="1:15" ht="12.75" customHeight="1" x14ac:dyDescent="0.25">
      <c r="A55" s="169"/>
      <c r="B55" s="172"/>
      <c r="C55" s="175"/>
      <c r="D55" s="142" t="s">
        <v>15</v>
      </c>
      <c r="E55" s="141">
        <f>[1]Finals!I20</f>
        <v>10</v>
      </c>
      <c r="F55" s="141">
        <f>[1]Finals!O20</f>
        <v>7.2</v>
      </c>
      <c r="G55" s="141">
        <f>[1]Finals!U20</f>
        <v>8.6</v>
      </c>
      <c r="H55" s="141">
        <f>[1]Finals!X20</f>
        <v>9.9</v>
      </c>
      <c r="I55" s="141">
        <f>[1]Finals!AA20</f>
        <v>5.3</v>
      </c>
      <c r="J55" s="141">
        <f>[1]Finals!AD20</f>
        <v>0</v>
      </c>
      <c r="K55" s="141">
        <f>[1]Finals!AG20</f>
        <v>0</v>
      </c>
      <c r="L55" s="141">
        <f>[1]Finals!AJ20</f>
        <v>0</v>
      </c>
      <c r="M55" s="141">
        <f>[1]Finals!AM20</f>
        <v>0</v>
      </c>
      <c r="N55" s="178"/>
      <c r="O55" s="181"/>
    </row>
    <row r="56" spans="1:15" ht="12.75" customHeight="1" x14ac:dyDescent="0.25">
      <c r="A56" s="169"/>
      <c r="B56" s="172"/>
      <c r="C56" s="175"/>
      <c r="D56" s="142" t="s">
        <v>16</v>
      </c>
      <c r="E56" s="141">
        <f>[1]Finals!J20</f>
        <v>8.6</v>
      </c>
      <c r="F56" s="141">
        <f>[1]Finals!P20</f>
        <v>6.9</v>
      </c>
      <c r="G56" s="141"/>
      <c r="H56" s="141"/>
      <c r="I56" s="141"/>
      <c r="J56" s="141"/>
      <c r="K56" s="141"/>
      <c r="L56" s="141"/>
      <c r="M56" s="141"/>
      <c r="N56" s="178"/>
      <c r="O56" s="181"/>
    </row>
    <row r="57" spans="1:15" ht="12.75" customHeight="1" x14ac:dyDescent="0.25">
      <c r="A57" s="169"/>
      <c r="B57" s="172"/>
      <c r="C57" s="175"/>
      <c r="D57" s="142" t="s">
        <v>17</v>
      </c>
      <c r="E57" s="141">
        <f>[1]Finals!K20</f>
        <v>7.9</v>
      </c>
      <c r="F57" s="141">
        <f>[1]Finals!Q20</f>
        <v>10.8</v>
      </c>
      <c r="G57" s="141"/>
      <c r="H57" s="141"/>
      <c r="I57" s="141"/>
      <c r="J57" s="141"/>
      <c r="K57" s="141"/>
      <c r="L57" s="141"/>
      <c r="M57" s="141"/>
      <c r="N57" s="178"/>
      <c r="O57" s="181"/>
    </row>
    <row r="58" spans="1:15" ht="12.75" customHeight="1" x14ac:dyDescent="0.25">
      <c r="A58" s="169"/>
      <c r="B58" s="172"/>
      <c r="C58" s="175"/>
      <c r="D58" s="142" t="s">
        <v>18</v>
      </c>
      <c r="E58" s="141">
        <f>[1]Finals!L20</f>
        <v>8.6999999999999993</v>
      </c>
      <c r="F58" s="141">
        <f>[1]Finals!R20</f>
        <v>9.3000000000000007</v>
      </c>
      <c r="G58" s="141"/>
      <c r="H58" s="141"/>
      <c r="I58" s="141"/>
      <c r="J58" s="141"/>
      <c r="K58" s="141"/>
      <c r="L58" s="141"/>
      <c r="M58" s="141"/>
      <c r="N58" s="178"/>
      <c r="O58" s="181"/>
    </row>
    <row r="59" spans="1:15" ht="12.75" customHeight="1" x14ac:dyDescent="0.25">
      <c r="A59" s="170"/>
      <c r="B59" s="173"/>
      <c r="C59" s="176"/>
      <c r="D59" s="140" t="s">
        <v>84</v>
      </c>
      <c r="E59" s="139"/>
      <c r="F59" s="139"/>
      <c r="G59" s="139"/>
      <c r="H59" s="139"/>
      <c r="I59" s="139"/>
      <c r="J59" s="139"/>
      <c r="K59" s="139"/>
      <c r="L59" s="139"/>
      <c r="M59" s="139"/>
      <c r="N59" s="179"/>
      <c r="O59" s="182"/>
    </row>
    <row r="60" spans="1:15" ht="9.75" customHeight="1" x14ac:dyDescent="0.4">
      <c r="A60" s="148"/>
      <c r="B60" s="147"/>
      <c r="C60" s="147"/>
      <c r="E60" s="145"/>
      <c r="F60" s="145"/>
      <c r="G60" s="145"/>
      <c r="H60" s="145"/>
      <c r="I60" s="145"/>
      <c r="J60" s="145"/>
      <c r="K60" s="145"/>
      <c r="L60" s="145"/>
      <c r="M60" s="145"/>
      <c r="N60" s="146"/>
      <c r="O60" s="145"/>
    </row>
    <row r="61" spans="1:15" ht="18.75" customHeight="1" x14ac:dyDescent="0.3">
      <c r="A61" s="168" t="s">
        <v>91</v>
      </c>
      <c r="B61" s="171" t="str">
        <f>[1]Finals!G22</f>
        <v>Agate RAŠMANE</v>
      </c>
      <c r="C61" s="174" t="s">
        <v>194</v>
      </c>
      <c r="D61" s="144"/>
      <c r="E61" s="143">
        <f>SUM(E62:E67)</f>
        <v>48.699999999999996</v>
      </c>
      <c r="F61" s="143">
        <f t="shared" ref="F61:M61" si="7">SUM(F62:F67)+E61</f>
        <v>97</v>
      </c>
      <c r="G61" s="143">
        <f t="shared" si="7"/>
        <v>114.5</v>
      </c>
      <c r="H61" s="143">
        <f t="shared" si="7"/>
        <v>133.69999999999999</v>
      </c>
      <c r="I61" s="143">
        <f t="shared" si="7"/>
        <v>153.6</v>
      </c>
      <c r="J61" s="143">
        <f t="shared" si="7"/>
        <v>173.6</v>
      </c>
      <c r="K61" s="143">
        <f t="shared" si="7"/>
        <v>194.39999999999998</v>
      </c>
      <c r="L61" s="143">
        <f t="shared" si="7"/>
        <v>213.89999999999998</v>
      </c>
      <c r="M61" s="143">
        <f t="shared" si="7"/>
        <v>234.59999999999997</v>
      </c>
      <c r="N61" s="177">
        <f>RANK(M61,($M$5,$M$13,$M$21,$M$29,$M$37,$M$45,$M$53,$M$61),0)</f>
        <v>1</v>
      </c>
      <c r="O61" s="180">
        <f>MAX($M$5,$M$13,$M$21,$M$29,$M$37,$M$45,$M$53,$M$61)-M61</f>
        <v>0</v>
      </c>
    </row>
    <row r="62" spans="1:15" ht="12.75" customHeight="1" x14ac:dyDescent="0.25">
      <c r="A62" s="169"/>
      <c r="B62" s="172"/>
      <c r="C62" s="175"/>
      <c r="D62" s="142" t="s">
        <v>14</v>
      </c>
      <c r="E62" s="141">
        <f>[1]Finals!H22</f>
        <v>10.5</v>
      </c>
      <c r="F62" s="141">
        <f>[1]Finals!N22</f>
        <v>9.3000000000000007</v>
      </c>
      <c r="G62" s="141">
        <f>[1]Finals!T22</f>
        <v>8.5</v>
      </c>
      <c r="H62" s="141">
        <f>[1]Finals!W22</f>
        <v>10.7</v>
      </c>
      <c r="I62" s="141">
        <f>[1]Finals!Z22</f>
        <v>9.6</v>
      </c>
      <c r="J62" s="141">
        <f>[1]Finals!AC22</f>
        <v>9.6999999999999993</v>
      </c>
      <c r="K62" s="141">
        <f>[1]Finals!AF22</f>
        <v>10.199999999999999</v>
      </c>
      <c r="L62" s="141">
        <f>[1]Finals!AI22</f>
        <v>9.6999999999999993</v>
      </c>
      <c r="M62" s="141">
        <f>[1]Finals!AL22</f>
        <v>10.7</v>
      </c>
      <c r="N62" s="178"/>
      <c r="O62" s="181"/>
    </row>
    <row r="63" spans="1:15" ht="12.75" customHeight="1" x14ac:dyDescent="0.25">
      <c r="A63" s="169"/>
      <c r="B63" s="172"/>
      <c r="C63" s="175"/>
      <c r="D63" s="142" t="s">
        <v>15</v>
      </c>
      <c r="E63" s="141">
        <f>[1]Finals!I22</f>
        <v>10.5</v>
      </c>
      <c r="F63" s="141">
        <f>[1]Finals!O22</f>
        <v>10</v>
      </c>
      <c r="G63" s="141">
        <f>[1]Finals!U22</f>
        <v>9</v>
      </c>
      <c r="H63" s="141">
        <f>[1]Finals!X22</f>
        <v>8.5</v>
      </c>
      <c r="I63" s="141">
        <f>[1]Finals!AA22</f>
        <v>10.3</v>
      </c>
      <c r="J63" s="141">
        <f>[1]Finals!AD22</f>
        <v>10.3</v>
      </c>
      <c r="K63" s="141">
        <f>[1]Finals!AG22</f>
        <v>10.6</v>
      </c>
      <c r="L63" s="141">
        <f>[1]Finals!AJ22</f>
        <v>9.8000000000000007</v>
      </c>
      <c r="M63" s="141">
        <f>[1]Finals!AM22</f>
        <v>10</v>
      </c>
      <c r="N63" s="178"/>
      <c r="O63" s="181"/>
    </row>
    <row r="64" spans="1:15" ht="12.75" customHeight="1" x14ac:dyDescent="0.25">
      <c r="A64" s="169"/>
      <c r="B64" s="172"/>
      <c r="C64" s="175"/>
      <c r="D64" s="142" t="s">
        <v>16</v>
      </c>
      <c r="E64" s="141">
        <f>[1]Finals!J22</f>
        <v>8.6999999999999993</v>
      </c>
      <c r="F64" s="141">
        <f>[1]Finals!P22</f>
        <v>10</v>
      </c>
      <c r="G64" s="141"/>
      <c r="H64" s="141"/>
      <c r="I64" s="141"/>
      <c r="J64" s="141"/>
      <c r="K64" s="141"/>
      <c r="L64" s="141"/>
      <c r="M64" s="141"/>
      <c r="N64" s="178"/>
      <c r="O64" s="181"/>
    </row>
    <row r="65" spans="1:15" ht="12.75" customHeight="1" x14ac:dyDescent="0.25">
      <c r="A65" s="169"/>
      <c r="B65" s="172"/>
      <c r="C65" s="175"/>
      <c r="D65" s="142" t="s">
        <v>17</v>
      </c>
      <c r="E65" s="141">
        <f>[1]Finals!K22</f>
        <v>9.1</v>
      </c>
      <c r="F65" s="141">
        <f>[1]Finals!Q22</f>
        <v>9.6999999999999993</v>
      </c>
      <c r="G65" s="141"/>
      <c r="H65" s="141"/>
      <c r="I65" s="141"/>
      <c r="J65" s="141"/>
      <c r="K65" s="141"/>
      <c r="L65" s="141"/>
      <c r="M65" s="141"/>
      <c r="N65" s="178"/>
      <c r="O65" s="181"/>
    </row>
    <row r="66" spans="1:15" ht="12.75" customHeight="1" x14ac:dyDescent="0.25">
      <c r="A66" s="169"/>
      <c r="B66" s="172"/>
      <c r="C66" s="175"/>
      <c r="D66" s="142" t="s">
        <v>18</v>
      </c>
      <c r="E66" s="141">
        <f>[1]Finals!L22</f>
        <v>9.9</v>
      </c>
      <c r="F66" s="141">
        <f>[1]Finals!R22</f>
        <v>9.3000000000000007</v>
      </c>
      <c r="G66" s="141"/>
      <c r="H66" s="141"/>
      <c r="I66" s="141"/>
      <c r="J66" s="141"/>
      <c r="K66" s="141"/>
      <c r="L66" s="141"/>
      <c r="M66" s="141"/>
      <c r="N66" s="178"/>
      <c r="O66" s="181"/>
    </row>
    <row r="67" spans="1:15" ht="12.75" customHeight="1" x14ac:dyDescent="0.25">
      <c r="A67" s="170"/>
      <c r="B67" s="173"/>
      <c r="C67" s="176"/>
      <c r="D67" s="140" t="s">
        <v>84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79"/>
      <c r="O67" s="182"/>
    </row>
    <row r="68" spans="1:15" ht="17.399999999999999" x14ac:dyDescent="0.3">
      <c r="A68" s="138"/>
    </row>
  </sheetData>
  <mergeCells count="42">
    <mergeCell ref="A61:A67"/>
    <mergeCell ref="B61:B67"/>
    <mergeCell ref="C61:C67"/>
    <mergeCell ref="N61:N67"/>
    <mergeCell ref="O61:O67"/>
    <mergeCell ref="A53:A59"/>
    <mergeCell ref="B53:B59"/>
    <mergeCell ref="C53:C59"/>
    <mergeCell ref="N53:N59"/>
    <mergeCell ref="O53:O59"/>
    <mergeCell ref="A45:A51"/>
    <mergeCell ref="B45:B51"/>
    <mergeCell ref="C45:C51"/>
    <mergeCell ref="N45:N51"/>
    <mergeCell ref="O45:O51"/>
    <mergeCell ref="A37:A43"/>
    <mergeCell ref="B37:B43"/>
    <mergeCell ref="C37:C43"/>
    <mergeCell ref="N37:N43"/>
    <mergeCell ref="O37:O43"/>
    <mergeCell ref="A29:A35"/>
    <mergeCell ref="B29:B35"/>
    <mergeCell ref="C29:C35"/>
    <mergeCell ref="O29:O35"/>
    <mergeCell ref="A21:A27"/>
    <mergeCell ref="B21:B27"/>
    <mergeCell ref="C21:C27"/>
    <mergeCell ref="N21:N27"/>
    <mergeCell ref="O21:O27"/>
    <mergeCell ref="N29:N35"/>
    <mergeCell ref="E4:F4"/>
    <mergeCell ref="G4:M4"/>
    <mergeCell ref="O5:O11"/>
    <mergeCell ref="A13:A19"/>
    <mergeCell ref="B13:B19"/>
    <mergeCell ref="C13:C19"/>
    <mergeCell ref="N13:N19"/>
    <mergeCell ref="O13:O19"/>
    <mergeCell ref="N5:N11"/>
    <mergeCell ref="A5:A11"/>
    <mergeCell ref="B5:B11"/>
    <mergeCell ref="C5:C11"/>
  </mergeCells>
  <printOptions horizontalCentered="1" verticalCentered="1"/>
  <pageMargins left="0" right="0" top="0" bottom="0" header="0" footer="0"/>
  <pageSetup scale="6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0"/>
  <sheetViews>
    <sheetView zoomScale="125" zoomScaleNormal="125" workbookViewId="0">
      <selection activeCell="O29" sqref="O29"/>
    </sheetView>
  </sheetViews>
  <sheetFormatPr defaultRowHeight="14.4" x14ac:dyDescent="0.3"/>
  <cols>
    <col min="1" max="1" width="3.6640625" customWidth="1"/>
    <col min="2" max="2" width="9.109375" customWidth="1"/>
    <col min="3" max="3" width="21" customWidth="1"/>
    <col min="4" max="4" width="8.6640625" customWidth="1"/>
    <col min="5" max="5" width="13.33203125" customWidth="1"/>
    <col min="6" max="6" width="5.6640625" customWidth="1"/>
    <col min="7" max="7" width="5.44140625" customWidth="1"/>
    <col min="8" max="8" width="5.5546875" customWidth="1"/>
    <col min="9" max="9" width="5.33203125" customWidth="1"/>
    <col min="10" max="10" width="5.5546875" customWidth="1"/>
    <col min="11" max="11" width="5.109375" customWidth="1"/>
    <col min="13" max="13" width="7.5546875" customWidth="1"/>
    <col min="14" max="14" width="6.33203125" customWidth="1"/>
  </cols>
  <sheetData>
    <row r="1" spans="1:14" ht="17.399999999999999" x14ac:dyDescent="0.3">
      <c r="A1" s="2"/>
      <c r="B1" s="3"/>
      <c r="C1" s="4"/>
      <c r="D1" s="1"/>
      <c r="E1" s="6"/>
      <c r="F1" s="9"/>
      <c r="G1" s="10"/>
      <c r="H1" s="10"/>
      <c r="I1" s="10"/>
      <c r="J1" s="32"/>
      <c r="K1" s="9"/>
      <c r="L1" s="1"/>
    </row>
    <row r="2" spans="1:14" ht="17.399999999999999" x14ac:dyDescent="0.3">
      <c r="A2" s="2"/>
      <c r="B2" s="7"/>
      <c r="C2" s="8"/>
      <c r="D2" s="2"/>
      <c r="E2" s="8"/>
      <c r="G2" s="12" t="s">
        <v>118</v>
      </c>
      <c r="H2" s="10"/>
      <c r="I2" s="10"/>
      <c r="J2" s="32"/>
      <c r="K2" s="9"/>
      <c r="L2" s="1"/>
    </row>
    <row r="3" spans="1:14" ht="15.6" x14ac:dyDescent="0.3">
      <c r="A3" s="13"/>
      <c r="B3" s="3"/>
      <c r="C3" s="4"/>
      <c r="D3" s="1"/>
      <c r="E3" s="6"/>
      <c r="F3" s="72" t="s">
        <v>201</v>
      </c>
      <c r="G3" s="10"/>
      <c r="H3" s="10"/>
      <c r="I3" s="10"/>
      <c r="J3" s="32"/>
      <c r="K3" s="9"/>
      <c r="L3" s="1"/>
    </row>
    <row r="4" spans="1:14" ht="21" x14ac:dyDescent="0.4">
      <c r="A4" s="14"/>
      <c r="B4" s="15"/>
      <c r="C4" s="16"/>
      <c r="D4" s="16"/>
      <c r="E4" s="17"/>
      <c r="F4" s="9" t="s">
        <v>0</v>
      </c>
      <c r="G4" s="1"/>
      <c r="H4" s="18"/>
      <c r="I4" s="18"/>
      <c r="J4" s="20"/>
      <c r="K4" s="1"/>
      <c r="L4" s="1"/>
    </row>
    <row r="5" spans="1:14" ht="18" x14ac:dyDescent="0.35">
      <c r="A5" s="14"/>
      <c r="B5" s="19" t="s">
        <v>71</v>
      </c>
      <c r="C5" s="17"/>
      <c r="D5" s="17"/>
      <c r="E5" s="17"/>
      <c r="F5" s="18"/>
      <c r="G5" s="18"/>
      <c r="H5" s="18"/>
      <c r="I5" s="18"/>
      <c r="J5" s="18"/>
      <c r="K5" s="18"/>
      <c r="L5" s="18" t="s">
        <v>2</v>
      </c>
      <c r="M5" s="29"/>
    </row>
    <row r="6" spans="1:14" x14ac:dyDescent="0.3">
      <c r="A6" s="20"/>
      <c r="B6" s="21" t="s">
        <v>3</v>
      </c>
      <c r="C6" s="22" t="s">
        <v>4</v>
      </c>
      <c r="D6" s="22" t="s">
        <v>5</v>
      </c>
      <c r="E6" s="22" t="s">
        <v>6</v>
      </c>
      <c r="F6" s="21">
        <v>1</v>
      </c>
      <c r="G6" s="21">
        <v>2</v>
      </c>
      <c r="H6" s="21">
        <v>3</v>
      </c>
      <c r="I6" s="21">
        <v>4</v>
      </c>
      <c r="J6" s="21">
        <v>5</v>
      </c>
      <c r="K6" s="21">
        <v>6</v>
      </c>
      <c r="L6" s="21" t="s">
        <v>7</v>
      </c>
      <c r="M6" s="21" t="s">
        <v>8</v>
      </c>
      <c r="N6" s="38" t="s">
        <v>9</v>
      </c>
    </row>
    <row r="7" spans="1:14" x14ac:dyDescent="0.3">
      <c r="A7" s="14"/>
      <c r="B7" s="24" t="s">
        <v>14</v>
      </c>
      <c r="C7" s="109" t="s">
        <v>156</v>
      </c>
      <c r="D7" s="41">
        <v>1995</v>
      </c>
      <c r="E7" s="110" t="s">
        <v>132</v>
      </c>
      <c r="F7" s="25">
        <v>95</v>
      </c>
      <c r="G7" s="26">
        <v>92</v>
      </c>
      <c r="H7" s="26">
        <v>97</v>
      </c>
      <c r="I7" s="26">
        <v>99</v>
      </c>
      <c r="J7" s="26">
        <v>94</v>
      </c>
      <c r="K7" s="25">
        <v>94</v>
      </c>
      <c r="L7" s="21">
        <f t="shared" ref="L7:L36" si="0">SUM(F7:K7)</f>
        <v>571</v>
      </c>
      <c r="M7" s="25">
        <v>33</v>
      </c>
      <c r="N7" s="27" t="s">
        <v>9</v>
      </c>
    </row>
    <row r="8" spans="1:14" x14ac:dyDescent="0.3">
      <c r="A8" s="14"/>
      <c r="B8" s="24" t="s">
        <v>15</v>
      </c>
      <c r="C8" s="109" t="s">
        <v>155</v>
      </c>
      <c r="D8" s="41">
        <v>1995</v>
      </c>
      <c r="E8" s="110" t="s">
        <v>132</v>
      </c>
      <c r="F8" s="25">
        <v>95</v>
      </c>
      <c r="G8" s="26">
        <v>97</v>
      </c>
      <c r="H8" s="26">
        <v>93</v>
      </c>
      <c r="I8" s="26">
        <v>97</v>
      </c>
      <c r="J8" s="30">
        <v>93</v>
      </c>
      <c r="K8" s="25">
        <v>92</v>
      </c>
      <c r="L8" s="21">
        <f t="shared" si="0"/>
        <v>567</v>
      </c>
      <c r="M8" s="25">
        <v>26</v>
      </c>
      <c r="N8" s="27" t="s">
        <v>9</v>
      </c>
    </row>
    <row r="9" spans="1:14" x14ac:dyDescent="0.3">
      <c r="A9" s="14"/>
      <c r="B9" s="24" t="s">
        <v>16</v>
      </c>
      <c r="C9" s="109" t="s">
        <v>159</v>
      </c>
      <c r="D9" s="41">
        <v>2000</v>
      </c>
      <c r="E9" s="109" t="s">
        <v>128</v>
      </c>
      <c r="F9" s="41">
        <v>92</v>
      </c>
      <c r="G9" s="41">
        <v>95</v>
      </c>
      <c r="H9" s="41">
        <v>93</v>
      </c>
      <c r="I9" s="42">
        <v>95</v>
      </c>
      <c r="J9" s="42">
        <v>95</v>
      </c>
      <c r="K9" s="42">
        <v>92</v>
      </c>
      <c r="L9" s="21">
        <f t="shared" si="0"/>
        <v>562</v>
      </c>
      <c r="M9" s="41">
        <v>28</v>
      </c>
      <c r="N9" s="27" t="s">
        <v>9</v>
      </c>
    </row>
    <row r="10" spans="1:14" x14ac:dyDescent="0.3">
      <c r="A10" s="14"/>
      <c r="B10" s="24" t="s">
        <v>17</v>
      </c>
      <c r="C10" s="109" t="s">
        <v>153</v>
      </c>
      <c r="D10" s="41">
        <v>1999</v>
      </c>
      <c r="E10" s="109" t="s">
        <v>128</v>
      </c>
      <c r="F10" s="25">
        <v>94</v>
      </c>
      <c r="G10" s="26">
        <v>94</v>
      </c>
      <c r="H10" s="26">
        <v>95</v>
      </c>
      <c r="I10" s="26">
        <v>89</v>
      </c>
      <c r="J10" s="30">
        <v>95</v>
      </c>
      <c r="K10" s="25">
        <v>94</v>
      </c>
      <c r="L10" s="21">
        <f t="shared" si="0"/>
        <v>561</v>
      </c>
      <c r="M10" s="25">
        <v>28</v>
      </c>
      <c r="N10" s="27" t="s">
        <v>9</v>
      </c>
    </row>
    <row r="11" spans="1:14" x14ac:dyDescent="0.3">
      <c r="A11" s="14"/>
      <c r="B11" s="24" t="s">
        <v>18</v>
      </c>
      <c r="C11" s="109" t="s">
        <v>114</v>
      </c>
      <c r="D11" s="55">
        <v>2004</v>
      </c>
      <c r="E11" s="109" t="s">
        <v>182</v>
      </c>
      <c r="F11" s="25">
        <v>93</v>
      </c>
      <c r="G11" s="26">
        <v>95</v>
      </c>
      <c r="H11" s="26">
        <v>90</v>
      </c>
      <c r="I11" s="26">
        <v>92</v>
      </c>
      <c r="J11" s="30">
        <v>94</v>
      </c>
      <c r="K11" s="25">
        <v>95</v>
      </c>
      <c r="L11" s="21">
        <f t="shared" si="0"/>
        <v>559</v>
      </c>
      <c r="M11" s="41">
        <v>28</v>
      </c>
      <c r="N11" s="27" t="s">
        <v>9</v>
      </c>
    </row>
    <row r="12" spans="1:14" x14ac:dyDescent="0.3">
      <c r="A12" s="14"/>
      <c r="B12" s="24" t="s">
        <v>19</v>
      </c>
      <c r="C12" s="109" t="s">
        <v>27</v>
      </c>
      <c r="D12" s="55">
        <v>2001</v>
      </c>
      <c r="E12" s="109" t="s">
        <v>147</v>
      </c>
      <c r="F12" s="25">
        <v>95</v>
      </c>
      <c r="G12" s="26">
        <v>89</v>
      </c>
      <c r="H12" s="26">
        <v>87</v>
      </c>
      <c r="I12" s="26">
        <v>92</v>
      </c>
      <c r="J12" s="30">
        <v>90</v>
      </c>
      <c r="K12" s="25">
        <v>93</v>
      </c>
      <c r="L12" s="21">
        <f t="shared" si="0"/>
        <v>546</v>
      </c>
      <c r="M12" s="25">
        <v>19</v>
      </c>
      <c r="N12" s="27" t="s">
        <v>9</v>
      </c>
    </row>
    <row r="13" spans="1:14" x14ac:dyDescent="0.3">
      <c r="A13" s="14"/>
      <c r="B13" s="24" t="s">
        <v>20</v>
      </c>
      <c r="C13" s="109" t="s">
        <v>22</v>
      </c>
      <c r="D13" s="55">
        <v>1977</v>
      </c>
      <c r="E13" s="109" t="s">
        <v>147</v>
      </c>
      <c r="F13" s="41">
        <v>90</v>
      </c>
      <c r="G13" s="41">
        <v>88</v>
      </c>
      <c r="H13" s="41">
        <v>94</v>
      </c>
      <c r="I13" s="41">
        <v>86</v>
      </c>
      <c r="J13" s="42">
        <v>87</v>
      </c>
      <c r="K13" s="41">
        <v>93</v>
      </c>
      <c r="L13" s="21">
        <f t="shared" si="0"/>
        <v>538</v>
      </c>
      <c r="M13" s="41">
        <v>20</v>
      </c>
      <c r="N13" s="27" t="s">
        <v>9</v>
      </c>
    </row>
    <row r="14" spans="1:14" x14ac:dyDescent="0.3">
      <c r="A14" s="14"/>
      <c r="B14" s="24" t="s">
        <v>21</v>
      </c>
      <c r="C14" s="109" t="s">
        <v>36</v>
      </c>
      <c r="D14" s="55">
        <v>2001</v>
      </c>
      <c r="E14" s="110" t="s">
        <v>132</v>
      </c>
      <c r="F14" s="25">
        <v>91</v>
      </c>
      <c r="G14" s="26">
        <v>92</v>
      </c>
      <c r="H14" s="26">
        <v>88</v>
      </c>
      <c r="I14" s="26">
        <v>89</v>
      </c>
      <c r="J14" s="30">
        <v>91</v>
      </c>
      <c r="K14" s="25">
        <v>86</v>
      </c>
      <c r="L14" s="21">
        <f t="shared" si="0"/>
        <v>537</v>
      </c>
      <c r="M14" s="25">
        <v>14</v>
      </c>
      <c r="N14" s="27" t="s">
        <v>9</v>
      </c>
    </row>
    <row r="15" spans="1:14" x14ac:dyDescent="0.3">
      <c r="A15" s="14"/>
      <c r="B15" s="24" t="s">
        <v>28</v>
      </c>
      <c r="C15" s="109" t="s">
        <v>152</v>
      </c>
      <c r="D15" s="55">
        <v>1981</v>
      </c>
      <c r="E15" s="109" t="s">
        <v>204</v>
      </c>
      <c r="F15" s="25">
        <v>88</v>
      </c>
      <c r="G15" s="26">
        <v>91</v>
      </c>
      <c r="H15" s="26">
        <v>85</v>
      </c>
      <c r="I15" s="26">
        <v>90</v>
      </c>
      <c r="J15" s="30">
        <v>89</v>
      </c>
      <c r="K15" s="25">
        <v>91</v>
      </c>
      <c r="L15" s="21">
        <f t="shared" si="0"/>
        <v>534</v>
      </c>
      <c r="M15" s="25">
        <v>17</v>
      </c>
      <c r="N15" s="39"/>
    </row>
    <row r="16" spans="1:14" x14ac:dyDescent="0.3">
      <c r="A16" s="14"/>
      <c r="B16" s="24" t="s">
        <v>29</v>
      </c>
      <c r="C16" s="109" t="s">
        <v>44</v>
      </c>
      <c r="D16" s="55">
        <v>1972</v>
      </c>
      <c r="E16" s="109" t="s">
        <v>203</v>
      </c>
      <c r="F16" s="25">
        <v>92</v>
      </c>
      <c r="G16" s="26">
        <v>89</v>
      </c>
      <c r="H16" s="26">
        <v>83</v>
      </c>
      <c r="I16" s="26">
        <v>87</v>
      </c>
      <c r="J16" s="30">
        <v>94</v>
      </c>
      <c r="K16" s="25">
        <v>86</v>
      </c>
      <c r="L16" s="21">
        <f t="shared" si="0"/>
        <v>531</v>
      </c>
      <c r="M16" s="41">
        <v>16</v>
      </c>
      <c r="N16" s="39"/>
    </row>
    <row r="17" spans="1:26" x14ac:dyDescent="0.3">
      <c r="A17" s="14"/>
      <c r="B17" s="24" t="s">
        <v>30</v>
      </c>
      <c r="C17" s="109" t="s">
        <v>117</v>
      </c>
      <c r="D17" s="55">
        <v>2005</v>
      </c>
      <c r="E17" s="109" t="s">
        <v>147</v>
      </c>
      <c r="F17" s="25">
        <v>86</v>
      </c>
      <c r="G17" s="26">
        <v>90</v>
      </c>
      <c r="H17" s="26">
        <v>86</v>
      </c>
      <c r="I17" s="26">
        <v>89</v>
      </c>
      <c r="J17" s="30">
        <v>90</v>
      </c>
      <c r="K17" s="25">
        <v>89</v>
      </c>
      <c r="L17" s="21">
        <f t="shared" si="0"/>
        <v>530</v>
      </c>
      <c r="M17" s="41">
        <v>16</v>
      </c>
      <c r="N17" s="39"/>
      <c r="P17" s="111"/>
      <c r="Q17" s="111"/>
      <c r="R17" s="111"/>
      <c r="S17" s="14"/>
      <c r="T17" s="18"/>
      <c r="U17" s="18"/>
      <c r="V17" s="18"/>
      <c r="W17" s="112"/>
      <c r="X17" s="14"/>
      <c r="Y17" s="20"/>
      <c r="Z17" s="14"/>
    </row>
    <row r="18" spans="1:26" x14ac:dyDescent="0.3">
      <c r="A18" s="14"/>
      <c r="B18" s="24" t="s">
        <v>31</v>
      </c>
      <c r="C18" s="109" t="s">
        <v>115</v>
      </c>
      <c r="D18" s="55">
        <v>2007</v>
      </c>
      <c r="E18" s="109" t="s">
        <v>128</v>
      </c>
      <c r="F18" s="25">
        <v>83</v>
      </c>
      <c r="G18" s="26">
        <v>89</v>
      </c>
      <c r="H18" s="26">
        <v>83</v>
      </c>
      <c r="I18" s="26">
        <v>87</v>
      </c>
      <c r="J18" s="30">
        <v>93</v>
      </c>
      <c r="K18" s="25">
        <v>91</v>
      </c>
      <c r="L18" s="21">
        <f t="shared" si="0"/>
        <v>526</v>
      </c>
      <c r="M18" s="25">
        <v>19</v>
      </c>
      <c r="N18" s="39"/>
    </row>
    <row r="19" spans="1:26" x14ac:dyDescent="0.3">
      <c r="A19" s="14"/>
      <c r="B19" s="24" t="s">
        <v>32</v>
      </c>
      <c r="C19" s="109" t="s">
        <v>151</v>
      </c>
      <c r="D19" s="55">
        <v>1984</v>
      </c>
      <c r="E19" s="109" t="s">
        <v>204</v>
      </c>
      <c r="F19" s="25">
        <v>84</v>
      </c>
      <c r="G19" s="26">
        <v>87</v>
      </c>
      <c r="H19" s="26">
        <v>89</v>
      </c>
      <c r="I19" s="26">
        <v>89</v>
      </c>
      <c r="J19" s="30">
        <v>89</v>
      </c>
      <c r="K19" s="25">
        <v>87</v>
      </c>
      <c r="L19" s="21">
        <f t="shared" si="0"/>
        <v>525</v>
      </c>
      <c r="M19" s="41">
        <v>16</v>
      </c>
      <c r="N19" s="39"/>
    </row>
    <row r="20" spans="1:26" x14ac:dyDescent="0.3">
      <c r="A20" s="14"/>
      <c r="B20" s="24" t="s">
        <v>33</v>
      </c>
      <c r="C20" s="109" t="s">
        <v>35</v>
      </c>
      <c r="D20" s="55">
        <v>2004</v>
      </c>
      <c r="E20" s="109" t="s">
        <v>128</v>
      </c>
      <c r="F20" s="26">
        <v>89</v>
      </c>
      <c r="G20" s="26">
        <v>91</v>
      </c>
      <c r="H20" s="26">
        <v>91</v>
      </c>
      <c r="I20" s="30">
        <v>86</v>
      </c>
      <c r="J20" s="26">
        <v>84</v>
      </c>
      <c r="K20" s="42">
        <v>84</v>
      </c>
      <c r="L20" s="21">
        <f t="shared" si="0"/>
        <v>525</v>
      </c>
      <c r="M20" s="41">
        <v>14</v>
      </c>
      <c r="N20" s="39"/>
    </row>
    <row r="21" spans="1:26" x14ac:dyDescent="0.3">
      <c r="A21" s="14"/>
      <c r="B21" s="24" t="s">
        <v>34</v>
      </c>
      <c r="C21" s="109" t="s">
        <v>37</v>
      </c>
      <c r="D21" s="55">
        <v>2005</v>
      </c>
      <c r="E21" s="110" t="s">
        <v>132</v>
      </c>
      <c r="F21" s="25">
        <v>86</v>
      </c>
      <c r="G21" s="26">
        <v>86</v>
      </c>
      <c r="H21" s="26">
        <v>89</v>
      </c>
      <c r="I21" s="26">
        <v>89</v>
      </c>
      <c r="J21" s="30">
        <v>86</v>
      </c>
      <c r="K21" s="25">
        <v>88</v>
      </c>
      <c r="L21" s="21">
        <f t="shared" si="0"/>
        <v>524</v>
      </c>
      <c r="M21" s="41">
        <v>10</v>
      </c>
      <c r="N21" s="39"/>
    </row>
    <row r="22" spans="1:26" x14ac:dyDescent="0.3">
      <c r="A22" s="14"/>
      <c r="B22" s="24" t="s">
        <v>39</v>
      </c>
      <c r="C22" s="109" t="s">
        <v>160</v>
      </c>
      <c r="D22" s="55">
        <v>2005</v>
      </c>
      <c r="E22" s="109" t="s">
        <v>147</v>
      </c>
      <c r="F22" s="26">
        <v>82</v>
      </c>
      <c r="G22" s="26">
        <v>89</v>
      </c>
      <c r="H22" s="26">
        <v>87</v>
      </c>
      <c r="I22" s="30">
        <v>87</v>
      </c>
      <c r="J22" s="26">
        <v>85</v>
      </c>
      <c r="K22" s="42">
        <v>88</v>
      </c>
      <c r="L22" s="21">
        <f t="shared" si="0"/>
        <v>518</v>
      </c>
      <c r="M22" s="41">
        <v>19</v>
      </c>
      <c r="N22" s="39"/>
    </row>
    <row r="23" spans="1:26" x14ac:dyDescent="0.3">
      <c r="A23" s="14"/>
      <c r="B23" s="24" t="s">
        <v>40</v>
      </c>
      <c r="C23" s="109" t="s">
        <v>157</v>
      </c>
      <c r="D23" s="55">
        <v>2005</v>
      </c>
      <c r="E23" s="109" t="s">
        <v>147</v>
      </c>
      <c r="F23" s="25">
        <v>87</v>
      </c>
      <c r="G23" s="26">
        <v>80</v>
      </c>
      <c r="H23" s="26">
        <v>89</v>
      </c>
      <c r="I23" s="26">
        <v>80</v>
      </c>
      <c r="J23" s="26">
        <v>88</v>
      </c>
      <c r="K23" s="25">
        <v>89</v>
      </c>
      <c r="L23" s="21">
        <f t="shared" si="0"/>
        <v>513</v>
      </c>
      <c r="M23" s="25">
        <v>14</v>
      </c>
      <c r="N23" s="39"/>
    </row>
    <row r="24" spans="1:26" x14ac:dyDescent="0.3">
      <c r="A24" s="14"/>
      <c r="B24" s="24" t="s">
        <v>41</v>
      </c>
      <c r="C24" s="109" t="s">
        <v>26</v>
      </c>
      <c r="D24" s="55">
        <v>2003</v>
      </c>
      <c r="E24" s="109" t="s">
        <v>147</v>
      </c>
      <c r="F24" s="25">
        <v>87</v>
      </c>
      <c r="G24" s="26">
        <v>82</v>
      </c>
      <c r="H24" s="26">
        <v>85</v>
      </c>
      <c r="I24" s="26">
        <v>87</v>
      </c>
      <c r="J24" s="30">
        <v>83</v>
      </c>
      <c r="K24" s="25">
        <v>88</v>
      </c>
      <c r="L24" s="21">
        <f t="shared" si="0"/>
        <v>512</v>
      </c>
      <c r="M24" s="25">
        <v>12</v>
      </c>
      <c r="N24" s="39"/>
    </row>
    <row r="25" spans="1:26" x14ac:dyDescent="0.3">
      <c r="A25" s="14"/>
      <c r="B25" s="24" t="s">
        <v>42</v>
      </c>
      <c r="C25" s="109" t="s">
        <v>13</v>
      </c>
      <c r="D25" s="55">
        <v>2005</v>
      </c>
      <c r="E25" s="109" t="s">
        <v>147</v>
      </c>
      <c r="F25" s="25">
        <v>81</v>
      </c>
      <c r="G25" s="26">
        <v>86</v>
      </c>
      <c r="H25" s="26">
        <v>90</v>
      </c>
      <c r="I25" s="26">
        <v>86</v>
      </c>
      <c r="J25" s="26">
        <v>83</v>
      </c>
      <c r="K25" s="26">
        <v>84</v>
      </c>
      <c r="L25" s="21">
        <f t="shared" si="0"/>
        <v>510</v>
      </c>
      <c r="M25" s="25">
        <v>14</v>
      </c>
      <c r="N25" s="39"/>
      <c r="P25" s="111"/>
      <c r="Q25" s="111"/>
      <c r="R25" s="113"/>
      <c r="S25" s="14"/>
      <c r="T25" s="18"/>
      <c r="U25" s="18"/>
      <c r="V25" s="18"/>
      <c r="W25" s="18"/>
      <c r="X25" s="14"/>
      <c r="Y25" s="20"/>
      <c r="Z25" s="14"/>
    </row>
    <row r="26" spans="1:26" x14ac:dyDescent="0.3">
      <c r="A26" s="14"/>
      <c r="B26" s="24" t="s">
        <v>43</v>
      </c>
      <c r="C26" s="109" t="s">
        <v>112</v>
      </c>
      <c r="D26" s="55">
        <v>2007</v>
      </c>
      <c r="E26" s="109" t="s">
        <v>128</v>
      </c>
      <c r="F26" s="25">
        <v>85</v>
      </c>
      <c r="G26" s="26">
        <v>84</v>
      </c>
      <c r="H26" s="26">
        <v>87</v>
      </c>
      <c r="I26" s="26">
        <v>83</v>
      </c>
      <c r="J26" s="26">
        <v>82</v>
      </c>
      <c r="K26" s="25">
        <v>89</v>
      </c>
      <c r="L26" s="21">
        <f t="shared" si="0"/>
        <v>510</v>
      </c>
      <c r="M26" s="25">
        <v>9</v>
      </c>
      <c r="N26" s="39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x14ac:dyDescent="0.3">
      <c r="A27" s="14"/>
      <c r="B27" s="45" t="s">
        <v>45</v>
      </c>
      <c r="C27" s="109" t="s">
        <v>116</v>
      </c>
      <c r="D27" s="55">
        <v>2004</v>
      </c>
      <c r="E27" s="110" t="s">
        <v>132</v>
      </c>
      <c r="F27" s="36">
        <v>76</v>
      </c>
      <c r="G27" s="28">
        <v>87</v>
      </c>
      <c r="H27" s="28">
        <v>84</v>
      </c>
      <c r="I27" s="28">
        <v>87</v>
      </c>
      <c r="J27" s="40">
        <v>85</v>
      </c>
      <c r="K27" s="36">
        <v>89</v>
      </c>
      <c r="L27" s="27">
        <f t="shared" si="0"/>
        <v>508</v>
      </c>
      <c r="M27" s="36">
        <v>13</v>
      </c>
      <c r="N27" s="39"/>
    </row>
    <row r="28" spans="1:26" x14ac:dyDescent="0.3">
      <c r="A28" s="14"/>
      <c r="B28" s="45" t="s">
        <v>46</v>
      </c>
      <c r="C28" s="109" t="s">
        <v>113</v>
      </c>
      <c r="D28" s="55">
        <v>2005</v>
      </c>
      <c r="E28" s="109" t="s">
        <v>199</v>
      </c>
      <c r="F28" s="36">
        <v>87</v>
      </c>
      <c r="G28" s="28">
        <v>87</v>
      </c>
      <c r="H28" s="28">
        <v>86</v>
      </c>
      <c r="I28" s="28">
        <v>83</v>
      </c>
      <c r="J28" s="40">
        <v>78</v>
      </c>
      <c r="K28" s="36">
        <v>87</v>
      </c>
      <c r="L28" s="27">
        <f t="shared" si="0"/>
        <v>508</v>
      </c>
      <c r="M28" s="36">
        <v>11</v>
      </c>
      <c r="N28" s="37"/>
    </row>
    <row r="29" spans="1:26" x14ac:dyDescent="0.3">
      <c r="A29" s="14"/>
      <c r="B29" s="45" t="s">
        <v>47</v>
      </c>
      <c r="C29" s="109" t="s">
        <v>154</v>
      </c>
      <c r="D29" s="55">
        <v>2006</v>
      </c>
      <c r="E29" s="109" t="s">
        <v>147</v>
      </c>
      <c r="F29" s="36">
        <v>86</v>
      </c>
      <c r="G29" s="28">
        <v>78</v>
      </c>
      <c r="H29" s="28">
        <v>67</v>
      </c>
      <c r="I29" s="28">
        <v>81</v>
      </c>
      <c r="J29" s="40">
        <v>83</v>
      </c>
      <c r="K29" s="36">
        <v>78</v>
      </c>
      <c r="L29" s="27">
        <f t="shared" si="0"/>
        <v>473</v>
      </c>
      <c r="M29" s="36">
        <v>8</v>
      </c>
      <c r="N29" s="37"/>
    </row>
    <row r="30" spans="1:26" x14ac:dyDescent="0.3">
      <c r="A30" s="14"/>
      <c r="B30" s="45" t="s">
        <v>48</v>
      </c>
      <c r="C30" s="109" t="s">
        <v>38</v>
      </c>
      <c r="D30" s="55">
        <v>2004</v>
      </c>
      <c r="E30" s="109" t="s">
        <v>129</v>
      </c>
      <c r="F30" s="36">
        <v>73</v>
      </c>
      <c r="G30" s="28">
        <v>76</v>
      </c>
      <c r="H30" s="28">
        <v>75</v>
      </c>
      <c r="I30" s="28">
        <v>69</v>
      </c>
      <c r="J30" s="40">
        <v>79</v>
      </c>
      <c r="K30" s="36">
        <v>73</v>
      </c>
      <c r="L30" s="27">
        <f t="shared" si="0"/>
        <v>445</v>
      </c>
      <c r="M30" s="36">
        <v>6</v>
      </c>
      <c r="N30" s="37"/>
    </row>
    <row r="31" spans="1:26" x14ac:dyDescent="0.3">
      <c r="B31" s="45" t="s">
        <v>49</v>
      </c>
      <c r="C31" s="109" t="s">
        <v>92</v>
      </c>
      <c r="D31" s="36">
        <v>2007</v>
      </c>
      <c r="E31" s="110" t="s">
        <v>132</v>
      </c>
      <c r="F31" s="36">
        <v>78</v>
      </c>
      <c r="G31" s="28">
        <v>83</v>
      </c>
      <c r="H31" s="28">
        <v>81</v>
      </c>
      <c r="I31" s="28">
        <v>85</v>
      </c>
      <c r="J31" s="28">
        <v>0</v>
      </c>
      <c r="K31" s="36">
        <v>0</v>
      </c>
      <c r="L31" s="27">
        <f t="shared" si="0"/>
        <v>327</v>
      </c>
      <c r="M31" s="55">
        <v>6</v>
      </c>
      <c r="N31" s="37"/>
    </row>
    <row r="32" spans="1:26" x14ac:dyDescent="0.3">
      <c r="B32" s="45" t="s">
        <v>50</v>
      </c>
      <c r="C32" s="109" t="s">
        <v>108</v>
      </c>
      <c r="D32" s="55">
        <v>2008</v>
      </c>
      <c r="E32" s="109" t="s">
        <v>128</v>
      </c>
      <c r="F32" s="36">
        <v>81</v>
      </c>
      <c r="G32" s="28">
        <v>76</v>
      </c>
      <c r="H32" s="28">
        <v>86</v>
      </c>
      <c r="I32" s="28">
        <v>75</v>
      </c>
      <c r="J32" s="28">
        <v>0</v>
      </c>
      <c r="K32" s="36">
        <v>0</v>
      </c>
      <c r="L32" s="27">
        <f t="shared" si="0"/>
        <v>318</v>
      </c>
      <c r="M32" s="36">
        <v>5</v>
      </c>
      <c r="N32" s="37"/>
    </row>
    <row r="33" spans="2:14" x14ac:dyDescent="0.3">
      <c r="B33" s="45" t="s">
        <v>51</v>
      </c>
      <c r="C33" s="109" t="s">
        <v>96</v>
      </c>
      <c r="D33" s="36">
        <v>2009</v>
      </c>
      <c r="E33" s="35" t="s">
        <v>182</v>
      </c>
      <c r="F33" s="36">
        <v>85</v>
      </c>
      <c r="G33" s="28">
        <v>85</v>
      </c>
      <c r="H33" s="28">
        <v>63</v>
      </c>
      <c r="I33" s="28">
        <v>77</v>
      </c>
      <c r="J33" s="28">
        <v>0</v>
      </c>
      <c r="K33" s="36">
        <v>0</v>
      </c>
      <c r="L33" s="27">
        <f t="shared" si="0"/>
        <v>310</v>
      </c>
      <c r="M33" s="36">
        <v>6</v>
      </c>
      <c r="N33" s="37"/>
    </row>
    <row r="34" spans="2:14" x14ac:dyDescent="0.3">
      <c r="B34" s="45" t="s">
        <v>52</v>
      </c>
      <c r="C34" s="109" t="s">
        <v>101</v>
      </c>
      <c r="D34" s="36">
        <v>2007</v>
      </c>
      <c r="E34" s="110" t="s">
        <v>132</v>
      </c>
      <c r="F34" s="36">
        <v>78</v>
      </c>
      <c r="G34" s="28">
        <v>80</v>
      </c>
      <c r="H34" s="28">
        <v>74</v>
      </c>
      <c r="I34" s="28">
        <v>78</v>
      </c>
      <c r="J34" s="28">
        <v>0</v>
      </c>
      <c r="K34" s="36">
        <v>0</v>
      </c>
      <c r="L34" s="27">
        <f t="shared" si="0"/>
        <v>310</v>
      </c>
      <c r="M34" s="36">
        <v>2</v>
      </c>
      <c r="N34" s="37"/>
    </row>
    <row r="35" spans="2:14" x14ac:dyDescent="0.3">
      <c r="B35" s="45" t="s">
        <v>161</v>
      </c>
      <c r="C35" s="109" t="s">
        <v>94</v>
      </c>
      <c r="D35" s="36">
        <v>2009</v>
      </c>
      <c r="E35" s="110" t="s">
        <v>132</v>
      </c>
      <c r="F35" s="36">
        <v>81</v>
      </c>
      <c r="G35" s="28">
        <v>69</v>
      </c>
      <c r="H35" s="28">
        <v>66</v>
      </c>
      <c r="I35" s="28">
        <v>80</v>
      </c>
      <c r="J35" s="28">
        <v>0</v>
      </c>
      <c r="K35" s="36">
        <v>0</v>
      </c>
      <c r="L35" s="27">
        <f t="shared" si="0"/>
        <v>296</v>
      </c>
      <c r="M35" s="36">
        <v>5</v>
      </c>
      <c r="N35" s="37"/>
    </row>
    <row r="36" spans="2:14" x14ac:dyDescent="0.3">
      <c r="B36" s="45" t="s">
        <v>162</v>
      </c>
      <c r="C36" s="109" t="s">
        <v>109</v>
      </c>
      <c r="D36" s="55">
        <v>2008</v>
      </c>
      <c r="E36" s="109" t="s">
        <v>128</v>
      </c>
      <c r="F36" s="36">
        <v>61</v>
      </c>
      <c r="G36" s="28">
        <v>61</v>
      </c>
      <c r="H36" s="28">
        <v>70</v>
      </c>
      <c r="I36" s="28">
        <v>64</v>
      </c>
      <c r="J36" s="28">
        <v>0</v>
      </c>
      <c r="K36" s="36">
        <v>0</v>
      </c>
      <c r="L36" s="27">
        <f t="shared" si="0"/>
        <v>256</v>
      </c>
      <c r="M36" s="36">
        <v>1</v>
      </c>
      <c r="N36" s="37"/>
    </row>
    <row r="37" spans="2:14" x14ac:dyDescent="0.3">
      <c r="B37" s="5"/>
      <c r="C37" s="17"/>
      <c r="D37" s="17"/>
      <c r="E37" s="14"/>
      <c r="F37" s="18"/>
      <c r="G37" s="18"/>
      <c r="H37" s="18"/>
      <c r="I37" s="33"/>
      <c r="J37" s="14"/>
      <c r="K37" s="1"/>
    </row>
    <row r="38" spans="2:14" x14ac:dyDescent="0.3">
      <c r="B38" s="17" t="s">
        <v>11</v>
      </c>
      <c r="C38" s="17"/>
      <c r="D38" s="17"/>
      <c r="E38" s="14"/>
      <c r="F38" s="18"/>
      <c r="G38" s="18"/>
      <c r="H38" s="18"/>
      <c r="I38" s="33"/>
      <c r="J38" s="14"/>
      <c r="K38" s="1"/>
    </row>
    <row r="39" spans="2:14" x14ac:dyDescent="0.3">
      <c r="B39" s="17"/>
      <c r="C39" s="17"/>
      <c r="D39" s="17"/>
      <c r="E39" s="14"/>
      <c r="F39" s="18"/>
      <c r="G39" s="18"/>
      <c r="H39" s="18"/>
      <c r="I39" s="33"/>
      <c r="J39" s="14"/>
      <c r="K39" s="1"/>
    </row>
    <row r="40" spans="2:14" x14ac:dyDescent="0.3">
      <c r="B40" s="5" t="s">
        <v>12</v>
      </c>
      <c r="C40" s="17"/>
      <c r="D40" s="17"/>
      <c r="E40" s="14"/>
      <c r="F40" s="18"/>
      <c r="G40" s="18"/>
      <c r="H40" s="18"/>
      <c r="I40" s="33"/>
      <c r="J40" s="14"/>
      <c r="K40" s="1"/>
    </row>
  </sheetData>
  <sortState ref="C7:M36">
    <sortCondition descending="1" ref="L7:L36"/>
  </sortState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abSelected="1" topLeftCell="A10" workbookViewId="0">
      <selection activeCell="O32" sqref="O32"/>
    </sheetView>
  </sheetViews>
  <sheetFormatPr defaultRowHeight="14.4" x14ac:dyDescent="0.3"/>
  <cols>
    <col min="2" max="2" width="25.33203125" customWidth="1"/>
    <col min="3" max="3" width="6.109375" customWidth="1"/>
    <col min="4" max="4" width="14.5546875" customWidth="1"/>
    <col min="5" max="5" width="6.6640625" customWidth="1"/>
    <col min="6" max="6" width="6.88671875" customWidth="1"/>
    <col min="7" max="7" width="7.109375" customWidth="1"/>
    <col min="8" max="8" width="6.44140625" customWidth="1"/>
    <col min="9" max="9" width="7.44140625" customWidth="1"/>
    <col min="10" max="10" width="6.88671875" customWidth="1"/>
    <col min="11" max="11" width="8.109375" customWidth="1"/>
    <col min="12" max="13" width="6" customWidth="1"/>
  </cols>
  <sheetData>
    <row r="1" spans="1:13" ht="17.399999999999999" x14ac:dyDescent="0.3">
      <c r="A1" s="7"/>
      <c r="B1" s="8"/>
      <c r="C1" s="2"/>
      <c r="D1" s="8"/>
      <c r="E1" s="12" t="s">
        <v>118</v>
      </c>
      <c r="F1" s="10"/>
      <c r="G1" s="10"/>
      <c r="H1" s="10"/>
      <c r="I1" s="32"/>
      <c r="J1" s="9"/>
      <c r="K1" s="43"/>
    </row>
    <row r="2" spans="1:13" ht="15.6" x14ac:dyDescent="0.3">
      <c r="A2" s="3"/>
      <c r="B2" s="4"/>
      <c r="C2" s="5"/>
      <c r="D2" s="6"/>
      <c r="E2" s="72" t="s">
        <v>201</v>
      </c>
      <c r="F2" s="10"/>
      <c r="G2" s="10"/>
      <c r="H2" s="10"/>
      <c r="I2" s="32"/>
      <c r="J2" s="9"/>
      <c r="K2" s="43"/>
    </row>
    <row r="3" spans="1:13" ht="21" x14ac:dyDescent="0.4">
      <c r="A3" s="15"/>
      <c r="B3" s="17"/>
      <c r="C3" s="17"/>
      <c r="D3" s="14"/>
      <c r="E3" s="9" t="s">
        <v>76</v>
      </c>
      <c r="F3" s="18"/>
      <c r="G3" s="18"/>
      <c r="H3" s="18"/>
      <c r="I3" s="44"/>
      <c r="J3" s="11"/>
      <c r="K3" s="43"/>
    </row>
    <row r="4" spans="1:13" ht="18" x14ac:dyDescent="0.35">
      <c r="A4" s="19" t="s">
        <v>74</v>
      </c>
      <c r="B4" s="17"/>
      <c r="C4" s="17"/>
      <c r="D4" s="17"/>
      <c r="E4" s="18"/>
      <c r="F4" s="18"/>
      <c r="G4" s="18"/>
      <c r="H4" s="18"/>
      <c r="I4" s="18" t="s">
        <v>2</v>
      </c>
      <c r="J4" s="29"/>
      <c r="K4" s="43"/>
    </row>
    <row r="5" spans="1:13" x14ac:dyDescent="0.3">
      <c r="A5" s="21" t="s">
        <v>3</v>
      </c>
      <c r="B5" s="22" t="s">
        <v>4</v>
      </c>
      <c r="C5" s="22" t="s">
        <v>5</v>
      </c>
      <c r="D5" s="22" t="s">
        <v>6</v>
      </c>
      <c r="E5" s="21">
        <v>1</v>
      </c>
      <c r="F5" s="21">
        <v>2</v>
      </c>
      <c r="G5" s="21">
        <v>3</v>
      </c>
      <c r="H5" s="21">
        <v>4</v>
      </c>
      <c r="I5" s="21">
        <v>5</v>
      </c>
      <c r="J5" s="21">
        <v>6</v>
      </c>
      <c r="K5" s="27" t="s">
        <v>7</v>
      </c>
      <c r="L5" s="48" t="s">
        <v>8</v>
      </c>
      <c r="M5" s="48" t="s">
        <v>9</v>
      </c>
    </row>
    <row r="6" spans="1:13" x14ac:dyDescent="0.3">
      <c r="A6" s="24">
        <v>1</v>
      </c>
      <c r="B6" s="37" t="s">
        <v>138</v>
      </c>
      <c r="C6" s="55">
        <v>2000</v>
      </c>
      <c r="D6" s="37" t="s">
        <v>176</v>
      </c>
      <c r="E6" s="114">
        <v>100.5</v>
      </c>
      <c r="F6" s="26">
        <v>101.1</v>
      </c>
      <c r="G6" s="26">
        <v>100.4</v>
      </c>
      <c r="H6" s="28">
        <v>100.6</v>
      </c>
      <c r="I6" s="40">
        <v>98.7</v>
      </c>
      <c r="J6" s="28">
        <v>101.7</v>
      </c>
      <c r="K6" s="118">
        <f t="shared" ref="K6:K29" si="0">SUM(E6:J6)</f>
        <v>603</v>
      </c>
      <c r="L6" s="46">
        <v>17</v>
      </c>
      <c r="M6" s="48" t="s">
        <v>9</v>
      </c>
    </row>
    <row r="7" spans="1:13" x14ac:dyDescent="0.3">
      <c r="A7" s="24">
        <v>2</v>
      </c>
      <c r="B7" s="37" t="s">
        <v>171</v>
      </c>
      <c r="C7" s="55">
        <v>2006</v>
      </c>
      <c r="D7" s="37" t="s">
        <v>179</v>
      </c>
      <c r="E7" s="26">
        <v>94.9</v>
      </c>
      <c r="F7" s="26">
        <v>102.8</v>
      </c>
      <c r="G7" s="26">
        <v>103.8</v>
      </c>
      <c r="H7" s="28">
        <v>100.8</v>
      </c>
      <c r="I7" s="28">
        <v>99.4</v>
      </c>
      <c r="J7" s="28">
        <v>100.2</v>
      </c>
      <c r="K7" s="28">
        <f t="shared" si="0"/>
        <v>601.90000000000009</v>
      </c>
      <c r="L7" s="46">
        <v>19</v>
      </c>
      <c r="M7" s="48" t="s">
        <v>9</v>
      </c>
    </row>
    <row r="8" spans="1:13" x14ac:dyDescent="0.3">
      <c r="A8" s="24">
        <v>3</v>
      </c>
      <c r="B8" s="37" t="s">
        <v>164</v>
      </c>
      <c r="C8" s="55">
        <v>2004</v>
      </c>
      <c r="D8" s="37" t="s">
        <v>177</v>
      </c>
      <c r="E8" s="26">
        <v>100.2</v>
      </c>
      <c r="F8" s="26">
        <v>100.1</v>
      </c>
      <c r="G8" s="26">
        <v>98.9</v>
      </c>
      <c r="H8" s="28">
        <v>100.6</v>
      </c>
      <c r="I8" s="40">
        <v>98.8</v>
      </c>
      <c r="J8" s="28">
        <v>100.9</v>
      </c>
      <c r="K8" s="28">
        <f t="shared" si="0"/>
        <v>599.50000000000011</v>
      </c>
      <c r="L8" s="46">
        <v>17</v>
      </c>
      <c r="M8" s="48" t="s">
        <v>9</v>
      </c>
    </row>
    <row r="9" spans="1:13" x14ac:dyDescent="0.3">
      <c r="A9" s="24">
        <v>4</v>
      </c>
      <c r="B9" s="37" t="s">
        <v>64</v>
      </c>
      <c r="C9" s="55">
        <v>2003</v>
      </c>
      <c r="D9" s="37" t="s">
        <v>129</v>
      </c>
      <c r="E9" s="116">
        <v>100</v>
      </c>
      <c r="F9" s="26">
        <v>101.8</v>
      </c>
      <c r="G9" s="26">
        <v>98.3</v>
      </c>
      <c r="H9" s="28">
        <v>100.2</v>
      </c>
      <c r="I9" s="40">
        <v>100.9</v>
      </c>
      <c r="J9" s="28">
        <v>96.1</v>
      </c>
      <c r="K9" s="28">
        <f t="shared" si="0"/>
        <v>597.30000000000007</v>
      </c>
      <c r="L9" s="46">
        <v>15</v>
      </c>
      <c r="M9" s="48" t="s">
        <v>9</v>
      </c>
    </row>
    <row r="10" spans="1:13" x14ac:dyDescent="0.3">
      <c r="A10" s="24">
        <v>5</v>
      </c>
      <c r="B10" s="37" t="s">
        <v>73</v>
      </c>
      <c r="C10" s="55">
        <v>1975</v>
      </c>
      <c r="D10" s="37" t="s">
        <v>129</v>
      </c>
      <c r="E10" s="26">
        <v>98.2</v>
      </c>
      <c r="F10" s="116">
        <v>98</v>
      </c>
      <c r="G10" s="26">
        <v>97.3</v>
      </c>
      <c r="H10" s="28">
        <v>99.9</v>
      </c>
      <c r="I10" s="28">
        <v>96.3</v>
      </c>
      <c r="J10" s="28">
        <v>101.6</v>
      </c>
      <c r="K10" s="28">
        <f t="shared" si="0"/>
        <v>591.29999999999995</v>
      </c>
      <c r="L10" s="46">
        <v>11</v>
      </c>
      <c r="M10" s="48" t="s">
        <v>9</v>
      </c>
    </row>
    <row r="11" spans="1:13" x14ac:dyDescent="0.3">
      <c r="A11" s="24">
        <v>6</v>
      </c>
      <c r="B11" s="37" t="s">
        <v>169</v>
      </c>
      <c r="C11" s="55">
        <v>2004</v>
      </c>
      <c r="D11" s="37" t="s">
        <v>178</v>
      </c>
      <c r="E11" s="26">
        <v>95.9</v>
      </c>
      <c r="F11" s="26">
        <v>94.3</v>
      </c>
      <c r="G11" s="26">
        <v>97.3</v>
      </c>
      <c r="H11" s="28">
        <v>100.7</v>
      </c>
      <c r="I11" s="40">
        <v>97.2</v>
      </c>
      <c r="J11" s="28">
        <v>99.7</v>
      </c>
      <c r="K11" s="28">
        <f t="shared" si="0"/>
        <v>585.1</v>
      </c>
      <c r="L11" s="46">
        <v>15</v>
      </c>
      <c r="M11" s="48" t="s">
        <v>9</v>
      </c>
    </row>
    <row r="12" spans="1:13" x14ac:dyDescent="0.3">
      <c r="A12" s="24">
        <v>7</v>
      </c>
      <c r="B12" s="37" t="s">
        <v>172</v>
      </c>
      <c r="C12" s="55">
        <v>1999</v>
      </c>
      <c r="D12" s="37" t="s">
        <v>132</v>
      </c>
      <c r="E12" s="26">
        <v>95.5</v>
      </c>
      <c r="F12" s="26">
        <v>95.6</v>
      </c>
      <c r="G12" s="26">
        <v>99.2</v>
      </c>
      <c r="H12" s="28">
        <v>99.7</v>
      </c>
      <c r="I12" s="40">
        <v>96.5</v>
      </c>
      <c r="J12" s="28">
        <v>96.6</v>
      </c>
      <c r="K12" s="28">
        <f t="shared" si="0"/>
        <v>583.1</v>
      </c>
      <c r="L12" s="46">
        <v>8</v>
      </c>
      <c r="M12" s="48" t="s">
        <v>9</v>
      </c>
    </row>
    <row r="13" spans="1:13" x14ac:dyDescent="0.3">
      <c r="A13" s="24">
        <v>8</v>
      </c>
      <c r="B13" s="39" t="s">
        <v>63</v>
      </c>
      <c r="C13" s="36">
        <v>2003</v>
      </c>
      <c r="D13" s="35" t="s">
        <v>178</v>
      </c>
      <c r="E13" s="26">
        <v>97.8</v>
      </c>
      <c r="F13" s="26">
        <v>99.1</v>
      </c>
      <c r="G13" s="26">
        <v>96.5</v>
      </c>
      <c r="H13" s="118">
        <v>95</v>
      </c>
      <c r="I13" s="40">
        <v>95.6</v>
      </c>
      <c r="J13" s="28">
        <v>96.1</v>
      </c>
      <c r="K13" s="28">
        <f t="shared" si="0"/>
        <v>580.1</v>
      </c>
      <c r="L13" s="46">
        <v>7</v>
      </c>
      <c r="M13" s="48" t="s">
        <v>9</v>
      </c>
    </row>
    <row r="14" spans="1:13" x14ac:dyDescent="0.3">
      <c r="A14" s="24">
        <v>9</v>
      </c>
      <c r="B14" s="37" t="s">
        <v>65</v>
      </c>
      <c r="C14" s="55">
        <v>2003</v>
      </c>
      <c r="D14" s="37" t="s">
        <v>178</v>
      </c>
      <c r="E14" s="26">
        <v>95.9</v>
      </c>
      <c r="F14" s="26">
        <v>95.5</v>
      </c>
      <c r="G14" s="26">
        <v>96.2</v>
      </c>
      <c r="H14" s="28">
        <v>95.5</v>
      </c>
      <c r="I14" s="40">
        <v>98.5</v>
      </c>
      <c r="J14" s="121">
        <v>97.3</v>
      </c>
      <c r="K14" s="28">
        <f t="shared" si="0"/>
        <v>578.9</v>
      </c>
      <c r="L14" s="46">
        <v>11</v>
      </c>
      <c r="M14" s="46"/>
    </row>
    <row r="15" spans="1:13" x14ac:dyDescent="0.3">
      <c r="A15" s="24">
        <v>10</v>
      </c>
      <c r="B15" s="37" t="s">
        <v>75</v>
      </c>
      <c r="C15" s="55">
        <v>2005</v>
      </c>
      <c r="D15" s="37" t="s">
        <v>128</v>
      </c>
      <c r="E15" s="114">
        <v>96.9</v>
      </c>
      <c r="F15" s="26">
        <v>93.6</v>
      </c>
      <c r="G15" s="26">
        <v>98.5</v>
      </c>
      <c r="H15" s="118">
        <v>92</v>
      </c>
      <c r="I15" s="28">
        <v>94.9</v>
      </c>
      <c r="J15" s="28">
        <v>96.6</v>
      </c>
      <c r="K15" s="28">
        <f t="shared" si="0"/>
        <v>572.5</v>
      </c>
      <c r="L15" s="46">
        <v>7</v>
      </c>
      <c r="M15" s="46"/>
    </row>
    <row r="16" spans="1:13" x14ac:dyDescent="0.3">
      <c r="A16" s="24">
        <v>11</v>
      </c>
      <c r="B16" s="37" t="s">
        <v>165</v>
      </c>
      <c r="C16" s="55">
        <v>2006</v>
      </c>
      <c r="D16" s="37" t="s">
        <v>177</v>
      </c>
      <c r="E16" s="116">
        <v>98</v>
      </c>
      <c r="F16" s="26">
        <v>93.1</v>
      </c>
      <c r="G16" s="26">
        <v>98.6</v>
      </c>
      <c r="H16" s="118">
        <v>95</v>
      </c>
      <c r="I16" s="40">
        <v>90.1</v>
      </c>
      <c r="J16" s="28">
        <v>96.7</v>
      </c>
      <c r="K16" s="28">
        <f t="shared" si="0"/>
        <v>571.5</v>
      </c>
      <c r="L16" s="46">
        <v>11</v>
      </c>
      <c r="M16" s="46"/>
    </row>
    <row r="17" spans="1:13" x14ac:dyDescent="0.3">
      <c r="A17" s="24">
        <v>12</v>
      </c>
      <c r="B17" s="37" t="s">
        <v>72</v>
      </c>
      <c r="C17" s="55">
        <v>2000</v>
      </c>
      <c r="D17" s="37" t="s">
        <v>128</v>
      </c>
      <c r="E17" s="42">
        <v>100.4</v>
      </c>
      <c r="F17" s="42">
        <v>93.5</v>
      </c>
      <c r="G17" s="42">
        <v>98.7</v>
      </c>
      <c r="H17" s="46">
        <v>89.8</v>
      </c>
      <c r="I17" s="46">
        <v>95.1</v>
      </c>
      <c r="J17" s="117">
        <v>93</v>
      </c>
      <c r="K17" s="28">
        <f t="shared" si="0"/>
        <v>570.5</v>
      </c>
      <c r="L17" s="46">
        <v>14</v>
      </c>
      <c r="M17" s="48"/>
    </row>
    <row r="18" spans="1:13" x14ac:dyDescent="0.3">
      <c r="A18" s="24">
        <v>13</v>
      </c>
      <c r="B18" s="37" t="s">
        <v>130</v>
      </c>
      <c r="C18" s="55">
        <v>2006</v>
      </c>
      <c r="D18" s="37" t="s">
        <v>129</v>
      </c>
      <c r="E18" s="114">
        <v>95.4</v>
      </c>
      <c r="F18" s="26">
        <v>93.7</v>
      </c>
      <c r="G18" s="26">
        <v>91.9</v>
      </c>
      <c r="H18" s="28">
        <v>95.2</v>
      </c>
      <c r="I18" s="40">
        <v>97.5</v>
      </c>
      <c r="J18" s="28">
        <v>94.2</v>
      </c>
      <c r="K18" s="28">
        <f t="shared" si="0"/>
        <v>567.9</v>
      </c>
      <c r="L18" s="46">
        <v>10</v>
      </c>
      <c r="M18" s="46"/>
    </row>
    <row r="19" spans="1:13" x14ac:dyDescent="0.3">
      <c r="A19" s="24">
        <v>14</v>
      </c>
      <c r="B19" s="37" t="s">
        <v>170</v>
      </c>
      <c r="C19" s="55">
        <v>2007</v>
      </c>
      <c r="D19" s="37" t="s">
        <v>128</v>
      </c>
      <c r="E19" s="116">
        <v>94</v>
      </c>
      <c r="F19" s="26">
        <v>91.2</v>
      </c>
      <c r="G19" s="26">
        <v>98.2</v>
      </c>
      <c r="H19" s="28">
        <v>98.9</v>
      </c>
      <c r="I19" s="28">
        <v>93.1</v>
      </c>
      <c r="J19" s="28">
        <v>88.8</v>
      </c>
      <c r="K19" s="28">
        <f t="shared" si="0"/>
        <v>564.19999999999993</v>
      </c>
      <c r="L19" s="46">
        <v>7</v>
      </c>
      <c r="M19" s="46"/>
    </row>
    <row r="20" spans="1:13" x14ac:dyDescent="0.3">
      <c r="A20" s="24">
        <v>15</v>
      </c>
      <c r="B20" s="37" t="s">
        <v>62</v>
      </c>
      <c r="C20" s="55">
        <v>2003</v>
      </c>
      <c r="D20" s="37" t="s">
        <v>129</v>
      </c>
      <c r="E20" s="42">
        <v>93.4</v>
      </c>
      <c r="F20" s="42">
        <v>91.7</v>
      </c>
      <c r="G20" s="42">
        <v>88.9</v>
      </c>
      <c r="H20" s="46">
        <v>93.8</v>
      </c>
      <c r="I20" s="117">
        <v>99</v>
      </c>
      <c r="J20" s="46">
        <v>96.1</v>
      </c>
      <c r="K20" s="28">
        <f t="shared" si="0"/>
        <v>562.9</v>
      </c>
      <c r="L20" s="46">
        <v>6</v>
      </c>
      <c r="M20" s="46"/>
    </row>
    <row r="21" spans="1:13" x14ac:dyDescent="0.3">
      <c r="A21" s="24">
        <v>16</v>
      </c>
      <c r="B21" s="37" t="s">
        <v>136</v>
      </c>
      <c r="C21" s="55">
        <v>2006</v>
      </c>
      <c r="D21" s="37" t="s">
        <v>129</v>
      </c>
      <c r="E21" s="47">
        <v>92.2</v>
      </c>
      <c r="F21" s="47">
        <v>91.5</v>
      </c>
      <c r="G21" s="47">
        <v>91.4</v>
      </c>
      <c r="H21" s="46">
        <v>94.8</v>
      </c>
      <c r="I21" s="46">
        <v>94.8</v>
      </c>
      <c r="J21" s="46">
        <v>91.2</v>
      </c>
      <c r="K21" s="28">
        <f t="shared" si="0"/>
        <v>555.90000000000009</v>
      </c>
      <c r="L21" s="46">
        <v>3</v>
      </c>
      <c r="M21" s="46"/>
    </row>
    <row r="22" spans="1:13" x14ac:dyDescent="0.3">
      <c r="A22" s="24">
        <v>17</v>
      </c>
      <c r="B22" s="37" t="s">
        <v>131</v>
      </c>
      <c r="C22" s="55">
        <v>2006</v>
      </c>
      <c r="D22" s="37" t="s">
        <v>132</v>
      </c>
      <c r="E22" s="26">
        <v>90.7</v>
      </c>
      <c r="F22" s="26">
        <v>95.4</v>
      </c>
      <c r="G22" s="26">
        <v>82.7</v>
      </c>
      <c r="H22" s="28">
        <v>84.1</v>
      </c>
      <c r="I22" s="28">
        <v>95.9</v>
      </c>
      <c r="J22" s="28">
        <v>94.5</v>
      </c>
      <c r="K22" s="28">
        <f t="shared" si="0"/>
        <v>543.29999999999995</v>
      </c>
      <c r="L22" s="46">
        <v>9</v>
      </c>
      <c r="M22" s="46"/>
    </row>
    <row r="23" spans="1:13" x14ac:dyDescent="0.3">
      <c r="A23" s="24">
        <v>18</v>
      </c>
      <c r="B23" s="37" t="s">
        <v>166</v>
      </c>
      <c r="C23" s="55">
        <v>2006</v>
      </c>
      <c r="D23" s="37" t="s">
        <v>139</v>
      </c>
      <c r="E23" s="26">
        <v>91.4</v>
      </c>
      <c r="F23" s="26">
        <v>86.8</v>
      </c>
      <c r="G23" s="26">
        <v>95.2</v>
      </c>
      <c r="H23" s="28">
        <v>91.6</v>
      </c>
      <c r="I23" s="40">
        <v>90.6</v>
      </c>
      <c r="J23" s="28">
        <v>84.2</v>
      </c>
      <c r="K23" s="28">
        <f t="shared" si="0"/>
        <v>539.80000000000007</v>
      </c>
      <c r="L23" s="46">
        <v>4</v>
      </c>
      <c r="M23" s="46"/>
    </row>
    <row r="24" spans="1:13" x14ac:dyDescent="0.3">
      <c r="A24" s="24">
        <v>19</v>
      </c>
      <c r="B24" s="37" t="s">
        <v>137</v>
      </c>
      <c r="C24" s="55">
        <v>2007</v>
      </c>
      <c r="D24" s="37" t="s">
        <v>128</v>
      </c>
      <c r="E24" s="26">
        <v>95.4</v>
      </c>
      <c r="F24" s="26">
        <v>91.8</v>
      </c>
      <c r="G24" s="26">
        <v>89.4</v>
      </c>
      <c r="H24" s="28">
        <v>88.7</v>
      </c>
      <c r="I24" s="28">
        <v>86.4</v>
      </c>
      <c r="J24" s="28">
        <v>85.1</v>
      </c>
      <c r="K24" s="28">
        <f t="shared" si="0"/>
        <v>536.80000000000007</v>
      </c>
      <c r="L24" s="46">
        <v>2</v>
      </c>
      <c r="M24" s="46"/>
    </row>
    <row r="25" spans="1:13" x14ac:dyDescent="0.3">
      <c r="A25" s="24">
        <v>20</v>
      </c>
      <c r="B25" s="37" t="s">
        <v>68</v>
      </c>
      <c r="C25" s="55">
        <v>2006</v>
      </c>
      <c r="D25" s="37" t="s">
        <v>129</v>
      </c>
      <c r="E25" s="114">
        <v>94.6</v>
      </c>
      <c r="F25" s="26">
        <v>91.5</v>
      </c>
      <c r="G25" s="26">
        <v>87.6</v>
      </c>
      <c r="H25" s="28">
        <v>90.4</v>
      </c>
      <c r="I25" s="40">
        <v>79.3</v>
      </c>
      <c r="J25" s="28">
        <v>84.9</v>
      </c>
      <c r="K25" s="28">
        <f t="shared" si="0"/>
        <v>528.30000000000007</v>
      </c>
      <c r="L25" s="46">
        <v>2</v>
      </c>
      <c r="M25" s="46"/>
    </row>
    <row r="26" spans="1:13" s="1" customFormat="1" x14ac:dyDescent="0.3">
      <c r="A26" s="24">
        <v>21</v>
      </c>
      <c r="B26" s="37" t="s">
        <v>195</v>
      </c>
      <c r="C26" s="55">
        <v>2003</v>
      </c>
      <c r="D26" s="37" t="s">
        <v>128</v>
      </c>
      <c r="E26" s="114">
        <v>93.3</v>
      </c>
      <c r="F26" s="26">
        <v>91.1</v>
      </c>
      <c r="G26" s="26">
        <v>88.8</v>
      </c>
      <c r="H26" s="28">
        <v>75.3</v>
      </c>
      <c r="I26" s="40">
        <v>83.3</v>
      </c>
      <c r="J26" s="28">
        <v>90.4</v>
      </c>
      <c r="K26" s="28">
        <f t="shared" si="0"/>
        <v>522.20000000000005</v>
      </c>
      <c r="L26" s="46"/>
      <c r="M26" s="46"/>
    </row>
    <row r="27" spans="1:13" s="1" customFormat="1" x14ac:dyDescent="0.3">
      <c r="A27" s="24">
        <v>22</v>
      </c>
      <c r="B27" s="37" t="s">
        <v>196</v>
      </c>
      <c r="C27" s="55">
        <v>2003</v>
      </c>
      <c r="D27" s="37" t="s">
        <v>128</v>
      </c>
      <c r="E27" s="114">
        <v>94.1</v>
      </c>
      <c r="F27" s="26">
        <v>88.5</v>
      </c>
      <c r="G27" s="26">
        <v>79.099999999999994</v>
      </c>
      <c r="H27" s="28">
        <v>79.3</v>
      </c>
      <c r="I27" s="40">
        <v>82.2</v>
      </c>
      <c r="J27" s="28">
        <v>88.2</v>
      </c>
      <c r="K27" s="28">
        <f t="shared" si="0"/>
        <v>511.4</v>
      </c>
      <c r="L27" s="46"/>
      <c r="M27" s="46"/>
    </row>
    <row r="28" spans="1:13" x14ac:dyDescent="0.3">
      <c r="A28" s="24">
        <v>23</v>
      </c>
      <c r="B28" s="37" t="s">
        <v>168</v>
      </c>
      <c r="C28" s="55">
        <v>2008</v>
      </c>
      <c r="D28" s="37" t="s">
        <v>129</v>
      </c>
      <c r="E28" s="26">
        <v>77.599999999999994</v>
      </c>
      <c r="F28" s="26">
        <v>58.3</v>
      </c>
      <c r="G28" s="26">
        <v>70.400000000000006</v>
      </c>
      <c r="H28" s="28">
        <v>60.8</v>
      </c>
      <c r="I28" s="40">
        <v>56.1</v>
      </c>
      <c r="J28" s="118">
        <v>56</v>
      </c>
      <c r="K28" s="28">
        <f t="shared" si="0"/>
        <v>379.2</v>
      </c>
      <c r="L28" s="46"/>
      <c r="M28" s="46"/>
    </row>
    <row r="29" spans="1:13" x14ac:dyDescent="0.3">
      <c r="A29" s="45">
        <v>24</v>
      </c>
      <c r="B29" s="37" t="s">
        <v>167</v>
      </c>
      <c r="C29" s="55">
        <v>2008</v>
      </c>
      <c r="D29" s="37" t="s">
        <v>129</v>
      </c>
      <c r="E29" s="28">
        <v>53.1</v>
      </c>
      <c r="F29" s="28">
        <v>31.9</v>
      </c>
      <c r="G29" s="28">
        <v>35.6</v>
      </c>
      <c r="H29" s="28"/>
      <c r="I29" s="28"/>
      <c r="J29" s="28"/>
      <c r="K29" s="28">
        <f t="shared" si="0"/>
        <v>120.6</v>
      </c>
      <c r="L29" s="46"/>
      <c r="M29" s="46"/>
    </row>
    <row r="30" spans="1:13" s="1" customFormat="1" x14ac:dyDescent="0.3">
      <c r="A30" s="31"/>
      <c r="B30" s="34"/>
      <c r="C30" s="34"/>
      <c r="D30" s="34"/>
      <c r="E30" s="18"/>
      <c r="F30" s="18"/>
      <c r="G30" s="18"/>
      <c r="H30" s="18"/>
      <c r="I30" s="18"/>
      <c r="J30" s="18"/>
      <c r="K30" s="18"/>
      <c r="L30" s="123"/>
      <c r="M30" s="123"/>
    </row>
    <row r="31" spans="1:13" x14ac:dyDescent="0.3">
      <c r="A31" s="31"/>
      <c r="B31" s="80" t="s">
        <v>11</v>
      </c>
      <c r="C31" s="81"/>
      <c r="D31" s="80"/>
      <c r="E31" s="80"/>
      <c r="F31" s="81"/>
      <c r="G31" s="82"/>
      <c r="H31" s="18"/>
      <c r="I31" s="112"/>
      <c r="J31" s="18"/>
      <c r="K31" s="18"/>
      <c r="L31" s="123"/>
      <c r="M31" s="123"/>
    </row>
    <row r="32" spans="1:13" x14ac:dyDescent="0.3">
      <c r="A32" s="31"/>
      <c r="B32" s="80"/>
      <c r="C32" s="81"/>
      <c r="D32" s="80"/>
      <c r="E32" s="80"/>
      <c r="F32" s="81"/>
      <c r="G32" s="82"/>
      <c r="H32" s="123"/>
      <c r="I32" s="123"/>
      <c r="J32" s="123"/>
      <c r="K32" s="18"/>
      <c r="L32" s="123"/>
      <c r="M32" s="123"/>
    </row>
    <row r="33" spans="1:13" x14ac:dyDescent="0.3">
      <c r="A33" s="31"/>
      <c r="B33" s="65" t="s">
        <v>12</v>
      </c>
      <c r="C33" s="81"/>
      <c r="D33" s="80"/>
      <c r="E33" s="80"/>
      <c r="F33" s="81"/>
      <c r="G33" s="82"/>
      <c r="H33" s="18"/>
      <c r="I33" s="112"/>
      <c r="J33" s="18"/>
      <c r="K33" s="18"/>
      <c r="L33" s="123"/>
      <c r="M33" s="123"/>
    </row>
    <row r="34" spans="1:13" x14ac:dyDescent="0.3">
      <c r="A34" s="31"/>
      <c r="B34" s="122"/>
      <c r="C34" s="14"/>
      <c r="D34" s="17"/>
      <c r="E34" s="18"/>
      <c r="F34" s="18"/>
      <c r="G34" s="18"/>
      <c r="H34" s="18"/>
      <c r="I34" s="18"/>
      <c r="J34" s="18"/>
      <c r="K34" s="18"/>
      <c r="L34" s="123"/>
      <c r="M34" s="123"/>
    </row>
    <row r="35" spans="1:13" x14ac:dyDescent="0.3">
      <c r="A35" s="31"/>
      <c r="B35" s="122"/>
      <c r="C35" s="14"/>
      <c r="D35" s="17"/>
      <c r="E35" s="18"/>
      <c r="F35" s="18"/>
      <c r="G35" s="18"/>
      <c r="H35" s="18"/>
      <c r="I35" s="18"/>
      <c r="J35" s="18"/>
      <c r="K35" s="18"/>
      <c r="L35" s="123"/>
      <c r="M35" s="123"/>
    </row>
    <row r="36" spans="1:13" x14ac:dyDescent="0.3">
      <c r="A36" s="31"/>
      <c r="B36" s="122"/>
      <c r="C36" s="14"/>
      <c r="D36" s="17"/>
      <c r="E36" s="18"/>
      <c r="F36" s="18"/>
      <c r="G36" s="18"/>
      <c r="H36" s="18"/>
      <c r="I36" s="112"/>
      <c r="J36" s="18"/>
      <c r="K36" s="18"/>
      <c r="L36" s="123"/>
      <c r="M36" s="123"/>
    </row>
    <row r="37" spans="1:13" x14ac:dyDescent="0.3">
      <c r="A37" s="31"/>
      <c r="B37" s="122"/>
      <c r="C37" s="14"/>
      <c r="D37" s="17"/>
      <c r="E37" s="18"/>
      <c r="F37" s="18"/>
      <c r="G37" s="18"/>
      <c r="H37" s="18"/>
      <c r="I37" s="112"/>
      <c r="J37" s="18"/>
      <c r="K37" s="18"/>
      <c r="L37" s="123"/>
      <c r="M37" s="123"/>
    </row>
    <row r="38" spans="1:13" x14ac:dyDescent="0.3">
      <c r="A38" s="31"/>
      <c r="B38" s="122"/>
      <c r="C38" s="14"/>
      <c r="D38" s="17"/>
      <c r="E38" s="18"/>
      <c r="F38" s="18"/>
      <c r="G38" s="18"/>
      <c r="H38" s="18"/>
      <c r="I38" s="112"/>
      <c r="J38" s="18"/>
      <c r="K38" s="18"/>
      <c r="L38" s="123"/>
      <c r="M38" s="123"/>
    </row>
    <row r="39" spans="1:13" x14ac:dyDescent="0.3">
      <c r="A39" s="31"/>
      <c r="B39" s="122"/>
      <c r="C39" s="14"/>
      <c r="D39" s="17"/>
      <c r="E39" s="18"/>
      <c r="F39" s="18"/>
      <c r="G39" s="18"/>
      <c r="H39" s="18"/>
      <c r="I39" s="112"/>
      <c r="J39" s="18"/>
      <c r="K39" s="18"/>
      <c r="L39" s="123"/>
      <c r="M39" s="123"/>
    </row>
    <row r="40" spans="1:13" x14ac:dyDescent="0.3">
      <c r="A40" s="31"/>
      <c r="B40" s="122"/>
      <c r="C40" s="14"/>
      <c r="D40" s="17"/>
      <c r="E40" s="18"/>
      <c r="F40" s="18"/>
      <c r="G40" s="18"/>
      <c r="H40" s="18"/>
      <c r="I40" s="112"/>
      <c r="J40" s="18"/>
      <c r="K40" s="18"/>
      <c r="L40" s="123"/>
      <c r="M40" s="123"/>
    </row>
    <row r="41" spans="1:13" x14ac:dyDescent="0.3">
      <c r="A41" s="31"/>
      <c r="B41" s="122"/>
      <c r="C41" s="14"/>
      <c r="D41" s="17"/>
      <c r="E41" s="18"/>
      <c r="F41" s="18"/>
      <c r="G41" s="18"/>
      <c r="H41" s="18"/>
      <c r="I41" s="112"/>
      <c r="J41" s="18"/>
      <c r="K41" s="18"/>
      <c r="L41" s="123"/>
      <c r="M41" s="123"/>
    </row>
  </sheetData>
  <sortState ref="B6:L29">
    <sortCondition descending="1" ref="K6:K29"/>
  </sortState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8"/>
  <sheetViews>
    <sheetView zoomScaleNormal="100" workbookViewId="0">
      <selection activeCell="N12" sqref="N12"/>
    </sheetView>
  </sheetViews>
  <sheetFormatPr defaultRowHeight="14.4" x14ac:dyDescent="0.3"/>
  <cols>
    <col min="2" max="2" width="28" customWidth="1"/>
    <col min="4" max="4" width="14.109375" customWidth="1"/>
    <col min="5" max="5" width="6.88671875" customWidth="1"/>
    <col min="6" max="6" width="6" customWidth="1"/>
    <col min="7" max="7" width="6.33203125" customWidth="1"/>
    <col min="8" max="8" width="6.109375" customWidth="1"/>
    <col min="10" max="10" width="6.5546875" customWidth="1"/>
    <col min="11" max="11" width="5" customWidth="1"/>
  </cols>
  <sheetData>
    <row r="1" spans="1:21" ht="17.399999999999999" x14ac:dyDescent="0.3">
      <c r="A1" s="7"/>
      <c r="B1" s="8"/>
      <c r="C1" s="2"/>
      <c r="D1" s="8"/>
      <c r="E1" s="12" t="s">
        <v>118</v>
      </c>
      <c r="F1" s="10"/>
      <c r="G1" s="10"/>
      <c r="H1" s="10"/>
      <c r="I1" s="32"/>
      <c r="J1" s="9"/>
      <c r="K1" s="43"/>
    </row>
    <row r="2" spans="1:21" ht="15.6" x14ac:dyDescent="0.3">
      <c r="A2" s="3"/>
      <c r="B2" s="4"/>
      <c r="C2" s="5"/>
      <c r="D2" s="6"/>
      <c r="E2" s="72" t="s">
        <v>201</v>
      </c>
      <c r="F2" s="10"/>
      <c r="G2" s="10"/>
      <c r="H2" s="10"/>
      <c r="I2" s="32"/>
      <c r="J2" s="9"/>
      <c r="K2" s="43"/>
    </row>
    <row r="3" spans="1:21" ht="21" x14ac:dyDescent="0.4">
      <c r="A3" s="15"/>
      <c r="B3" s="16"/>
      <c r="C3" s="16"/>
      <c r="D3" s="17"/>
      <c r="E3" s="9" t="s">
        <v>53</v>
      </c>
      <c r="F3" s="18"/>
      <c r="G3" s="18"/>
      <c r="H3" s="18"/>
      <c r="I3" s="20"/>
      <c r="J3" s="44"/>
      <c r="K3" s="43"/>
    </row>
    <row r="4" spans="1:21" ht="18" x14ac:dyDescent="0.35">
      <c r="A4" s="19" t="s">
        <v>54</v>
      </c>
      <c r="B4" s="17"/>
      <c r="C4" s="17"/>
      <c r="D4" s="17"/>
      <c r="E4" s="18"/>
      <c r="F4" s="18"/>
      <c r="G4" s="18"/>
      <c r="H4" s="18"/>
      <c r="I4" s="18" t="s">
        <v>2</v>
      </c>
      <c r="J4" s="29"/>
      <c r="K4" s="43"/>
    </row>
    <row r="5" spans="1:21" ht="13.5" customHeight="1" x14ac:dyDescent="0.3">
      <c r="A5" s="21" t="s">
        <v>3</v>
      </c>
      <c r="B5" s="22" t="s">
        <v>4</v>
      </c>
      <c r="C5" s="22" t="s">
        <v>5</v>
      </c>
      <c r="D5" s="22" t="s">
        <v>6</v>
      </c>
      <c r="E5" s="21">
        <v>1</v>
      </c>
      <c r="F5" s="21">
        <v>2</v>
      </c>
      <c r="G5" s="21">
        <v>3</v>
      </c>
      <c r="H5" s="21">
        <v>4</v>
      </c>
      <c r="I5" s="21" t="s">
        <v>7</v>
      </c>
      <c r="J5" s="21" t="s">
        <v>8</v>
      </c>
      <c r="K5" s="163" t="s">
        <v>9</v>
      </c>
    </row>
    <row r="6" spans="1:21" x14ac:dyDescent="0.3">
      <c r="A6" s="24" t="s">
        <v>14</v>
      </c>
      <c r="B6" s="37" t="s">
        <v>174</v>
      </c>
      <c r="C6" s="55">
        <v>2004</v>
      </c>
      <c r="D6" s="37" t="s">
        <v>180</v>
      </c>
      <c r="E6" s="26">
        <v>104.5</v>
      </c>
      <c r="F6" s="26">
        <v>99.5</v>
      </c>
      <c r="G6" s="116">
        <v>102</v>
      </c>
      <c r="H6" s="26">
        <v>102.8</v>
      </c>
      <c r="I6" s="21">
        <f t="shared" ref="I6:I34" si="0">SUM(E6:H6)</f>
        <v>408.8</v>
      </c>
      <c r="J6" s="25">
        <v>17</v>
      </c>
      <c r="K6" s="163" t="s">
        <v>9</v>
      </c>
    </row>
    <row r="7" spans="1:21" x14ac:dyDescent="0.3">
      <c r="A7" s="24" t="s">
        <v>15</v>
      </c>
      <c r="B7" s="37" t="s">
        <v>58</v>
      </c>
      <c r="C7" s="55">
        <v>2003</v>
      </c>
      <c r="D7" s="37" t="s">
        <v>129</v>
      </c>
      <c r="E7" s="25">
        <v>100.4</v>
      </c>
      <c r="F7" s="26">
        <v>100.9</v>
      </c>
      <c r="G7" s="116">
        <v>103</v>
      </c>
      <c r="H7" s="26">
        <v>103.7</v>
      </c>
      <c r="I7" s="124">
        <f t="shared" si="0"/>
        <v>408</v>
      </c>
      <c r="J7" s="25">
        <v>13</v>
      </c>
      <c r="K7" s="163" t="s">
        <v>9</v>
      </c>
    </row>
    <row r="8" spans="1:21" x14ac:dyDescent="0.3">
      <c r="A8" s="24" t="s">
        <v>16</v>
      </c>
      <c r="B8" s="119" t="s">
        <v>70</v>
      </c>
      <c r="C8" s="41">
        <v>2005</v>
      </c>
      <c r="D8" s="119" t="s">
        <v>129</v>
      </c>
      <c r="E8" s="25">
        <v>101.9</v>
      </c>
      <c r="F8" s="116">
        <v>102</v>
      </c>
      <c r="G8" s="26">
        <v>101.9</v>
      </c>
      <c r="H8" s="116">
        <v>102</v>
      </c>
      <c r="I8" s="21">
        <f t="shared" si="0"/>
        <v>407.8</v>
      </c>
      <c r="J8" s="25">
        <v>15</v>
      </c>
      <c r="K8" s="163" t="s">
        <v>9</v>
      </c>
    </row>
    <row r="9" spans="1:21" x14ac:dyDescent="0.3">
      <c r="A9" s="24" t="s">
        <v>17</v>
      </c>
      <c r="B9" s="37" t="s">
        <v>55</v>
      </c>
      <c r="C9" s="55">
        <v>2000</v>
      </c>
      <c r="D9" s="37" t="s">
        <v>128</v>
      </c>
      <c r="E9" s="115">
        <v>102</v>
      </c>
      <c r="F9" s="26">
        <v>100.6</v>
      </c>
      <c r="G9" s="26">
        <v>101.6</v>
      </c>
      <c r="H9" s="26">
        <v>101.2</v>
      </c>
      <c r="I9" s="21">
        <f t="shared" si="0"/>
        <v>405.4</v>
      </c>
      <c r="J9" s="25">
        <v>13</v>
      </c>
      <c r="K9" s="163" t="s">
        <v>9</v>
      </c>
      <c r="M9" s="34"/>
      <c r="N9" s="111"/>
      <c r="O9" s="34"/>
      <c r="P9" s="14"/>
      <c r="Q9" s="18"/>
      <c r="R9" s="18"/>
      <c r="S9" s="125"/>
      <c r="T9" s="20"/>
      <c r="U9" s="14"/>
    </row>
    <row r="10" spans="1:21" x14ac:dyDescent="0.3">
      <c r="A10" s="24" t="s">
        <v>18</v>
      </c>
      <c r="B10" s="37" t="s">
        <v>187</v>
      </c>
      <c r="C10" s="55">
        <v>2005</v>
      </c>
      <c r="D10" s="37" t="s">
        <v>128</v>
      </c>
      <c r="E10" s="25">
        <v>101.2</v>
      </c>
      <c r="F10" s="26">
        <v>100.6</v>
      </c>
      <c r="G10" s="26">
        <v>99.6</v>
      </c>
      <c r="H10" s="116">
        <v>104</v>
      </c>
      <c r="I10" s="21">
        <f t="shared" si="0"/>
        <v>405.4</v>
      </c>
      <c r="J10" s="25">
        <v>11</v>
      </c>
      <c r="K10" s="163" t="s">
        <v>9</v>
      </c>
      <c r="M10" s="34"/>
      <c r="N10" s="111"/>
      <c r="O10" s="34"/>
      <c r="P10" s="126"/>
      <c r="Q10" s="18"/>
      <c r="R10" s="18"/>
      <c r="S10" s="18"/>
      <c r="T10" s="20"/>
      <c r="U10" s="14"/>
    </row>
    <row r="11" spans="1:21" x14ac:dyDescent="0.3">
      <c r="A11" s="24" t="s">
        <v>19</v>
      </c>
      <c r="B11" s="37" t="s">
        <v>69</v>
      </c>
      <c r="C11" s="55">
        <v>2005</v>
      </c>
      <c r="D11" s="37" t="s">
        <v>178</v>
      </c>
      <c r="E11" s="25">
        <v>98.4</v>
      </c>
      <c r="F11" s="26">
        <v>95.5</v>
      </c>
      <c r="G11" s="26">
        <v>101.3</v>
      </c>
      <c r="H11" s="26">
        <v>101.2</v>
      </c>
      <c r="I11" s="21">
        <f t="shared" si="0"/>
        <v>396.4</v>
      </c>
      <c r="J11" s="25">
        <v>12</v>
      </c>
      <c r="K11" s="163" t="s">
        <v>9</v>
      </c>
    </row>
    <row r="12" spans="1:21" x14ac:dyDescent="0.3">
      <c r="A12" s="24" t="s">
        <v>20</v>
      </c>
      <c r="B12" s="37" t="s">
        <v>60</v>
      </c>
      <c r="C12" s="55">
        <v>2005</v>
      </c>
      <c r="D12" s="37" t="s">
        <v>129</v>
      </c>
      <c r="E12" s="25">
        <v>96.5</v>
      </c>
      <c r="F12" s="26">
        <v>100.1</v>
      </c>
      <c r="G12" s="26">
        <v>100.5</v>
      </c>
      <c r="H12" s="26">
        <v>98.9</v>
      </c>
      <c r="I12" s="124">
        <f t="shared" si="0"/>
        <v>396</v>
      </c>
      <c r="J12" s="25">
        <v>8</v>
      </c>
      <c r="K12" s="163" t="s">
        <v>9</v>
      </c>
    </row>
    <row r="13" spans="1:21" x14ac:dyDescent="0.3">
      <c r="A13" s="24" t="s">
        <v>21</v>
      </c>
      <c r="B13" s="37" t="s">
        <v>173</v>
      </c>
      <c r="C13" s="55">
        <v>1992</v>
      </c>
      <c r="D13" s="37" t="s">
        <v>147</v>
      </c>
      <c r="E13" s="26">
        <v>97.1</v>
      </c>
      <c r="F13" s="26">
        <v>103.6</v>
      </c>
      <c r="G13" s="26">
        <v>96.5</v>
      </c>
      <c r="H13" s="26">
        <v>98.3</v>
      </c>
      <c r="I13" s="21">
        <f t="shared" si="0"/>
        <v>395.5</v>
      </c>
      <c r="J13" s="25">
        <v>11</v>
      </c>
      <c r="K13" s="163" t="s">
        <v>9</v>
      </c>
    </row>
    <row r="14" spans="1:21" x14ac:dyDescent="0.3">
      <c r="A14" s="24" t="s">
        <v>28</v>
      </c>
      <c r="B14" s="37" t="s">
        <v>56</v>
      </c>
      <c r="C14" s="55">
        <v>1997</v>
      </c>
      <c r="D14" s="37" t="s">
        <v>129</v>
      </c>
      <c r="E14" s="115">
        <v>98</v>
      </c>
      <c r="F14" s="26">
        <v>96.7</v>
      </c>
      <c r="G14" s="26">
        <v>99.2</v>
      </c>
      <c r="H14" s="26">
        <v>101.5</v>
      </c>
      <c r="I14" s="21">
        <f t="shared" si="0"/>
        <v>395.4</v>
      </c>
      <c r="J14" s="25">
        <v>11</v>
      </c>
      <c r="K14" s="164"/>
    </row>
    <row r="15" spans="1:21" x14ac:dyDescent="0.3">
      <c r="A15" s="24" t="s">
        <v>29</v>
      </c>
      <c r="B15" s="37" t="s">
        <v>175</v>
      </c>
      <c r="C15" s="55">
        <v>2001</v>
      </c>
      <c r="D15" s="37" t="s">
        <v>179</v>
      </c>
      <c r="E15" s="26">
        <v>98.6</v>
      </c>
      <c r="F15" s="26">
        <v>96.8</v>
      </c>
      <c r="G15" s="26">
        <v>98.3</v>
      </c>
      <c r="H15" s="26">
        <v>99.9</v>
      </c>
      <c r="I15" s="21">
        <f t="shared" si="0"/>
        <v>393.6</v>
      </c>
      <c r="J15" s="25">
        <v>9</v>
      </c>
      <c r="K15" s="164"/>
      <c r="M15" s="34"/>
      <c r="N15" s="34"/>
      <c r="O15" s="34"/>
      <c r="P15" s="34"/>
      <c r="Q15" s="34"/>
      <c r="R15" s="34"/>
      <c r="S15" s="34"/>
      <c r="T15" s="34"/>
      <c r="U15" s="34"/>
    </row>
    <row r="16" spans="1:21" x14ac:dyDescent="0.3">
      <c r="A16" s="24" t="s">
        <v>30</v>
      </c>
      <c r="B16" s="37" t="s">
        <v>57</v>
      </c>
      <c r="C16" s="55">
        <v>2000</v>
      </c>
      <c r="D16" s="37" t="s">
        <v>129</v>
      </c>
      <c r="E16" s="115">
        <v>96</v>
      </c>
      <c r="F16" s="26">
        <v>96.8</v>
      </c>
      <c r="G16" s="26">
        <v>98.9</v>
      </c>
      <c r="H16" s="26">
        <v>101.4</v>
      </c>
      <c r="I16" s="21">
        <f t="shared" si="0"/>
        <v>393.1</v>
      </c>
      <c r="J16" s="25">
        <v>10</v>
      </c>
      <c r="K16" s="164"/>
      <c r="M16" s="34"/>
      <c r="N16" s="34"/>
      <c r="O16" s="34"/>
      <c r="P16" s="34"/>
      <c r="Q16" s="34"/>
      <c r="R16" s="34"/>
      <c r="S16" s="34"/>
      <c r="T16" s="34"/>
      <c r="U16" s="34"/>
    </row>
    <row r="17" spans="1:21" x14ac:dyDescent="0.3">
      <c r="A17" s="24" t="s">
        <v>31</v>
      </c>
      <c r="B17" s="37" t="s">
        <v>189</v>
      </c>
      <c r="C17" s="55">
        <v>2005</v>
      </c>
      <c r="D17" s="37" t="s">
        <v>128</v>
      </c>
      <c r="E17" s="25">
        <v>91.9</v>
      </c>
      <c r="F17" s="26">
        <v>99.3</v>
      </c>
      <c r="G17" s="26">
        <v>100.2</v>
      </c>
      <c r="H17" s="26">
        <v>99.9</v>
      </c>
      <c r="I17" s="21">
        <f t="shared" si="0"/>
        <v>391.29999999999995</v>
      </c>
      <c r="J17" s="25">
        <v>10</v>
      </c>
      <c r="K17" s="164"/>
      <c r="M17" s="34"/>
      <c r="N17" s="111"/>
      <c r="O17" s="34"/>
      <c r="P17" s="18"/>
      <c r="Q17" s="18"/>
      <c r="R17" s="125"/>
      <c r="S17" s="18"/>
      <c r="T17" s="20"/>
      <c r="U17" s="14"/>
    </row>
    <row r="18" spans="1:21" x14ac:dyDescent="0.3">
      <c r="A18" s="24" t="s">
        <v>32</v>
      </c>
      <c r="B18" s="37" t="s">
        <v>142</v>
      </c>
      <c r="C18" s="55">
        <v>2004</v>
      </c>
      <c r="D18" s="37" t="s">
        <v>132</v>
      </c>
      <c r="E18" s="116">
        <v>99</v>
      </c>
      <c r="F18" s="26">
        <v>96.9</v>
      </c>
      <c r="G18" s="26">
        <v>95.6</v>
      </c>
      <c r="H18" s="26">
        <v>98.6</v>
      </c>
      <c r="I18" s="21">
        <f t="shared" si="0"/>
        <v>390.1</v>
      </c>
      <c r="J18" s="25">
        <v>9</v>
      </c>
      <c r="K18" s="164"/>
      <c r="M18" s="34"/>
      <c r="N18" s="111"/>
      <c r="O18" s="34"/>
      <c r="P18" s="14"/>
      <c r="Q18" s="18"/>
      <c r="R18" s="18"/>
      <c r="S18" s="125"/>
      <c r="T18" s="20"/>
      <c r="U18" s="14"/>
    </row>
    <row r="19" spans="1:21" x14ac:dyDescent="0.3">
      <c r="A19" s="24" t="s">
        <v>33</v>
      </c>
      <c r="B19" s="37" t="s">
        <v>59</v>
      </c>
      <c r="C19" s="55">
        <v>2005</v>
      </c>
      <c r="D19" s="37" t="s">
        <v>129</v>
      </c>
      <c r="E19" s="25">
        <v>98.1</v>
      </c>
      <c r="F19" s="26">
        <v>97.4</v>
      </c>
      <c r="G19" s="116">
        <v>96</v>
      </c>
      <c r="H19" s="26">
        <v>97.6</v>
      </c>
      <c r="I19" s="21">
        <f t="shared" si="0"/>
        <v>389.1</v>
      </c>
      <c r="J19" s="25">
        <v>8</v>
      </c>
      <c r="K19" s="164"/>
      <c r="M19" s="34"/>
      <c r="N19" s="34"/>
      <c r="O19" s="34"/>
      <c r="P19" s="34"/>
      <c r="Q19" s="34"/>
      <c r="R19" s="34"/>
      <c r="S19" s="34"/>
      <c r="T19" s="34"/>
      <c r="U19" s="34"/>
    </row>
    <row r="20" spans="1:21" x14ac:dyDescent="0.3">
      <c r="A20" s="24" t="s">
        <v>34</v>
      </c>
      <c r="B20" s="37" t="s">
        <v>145</v>
      </c>
      <c r="C20" s="55">
        <v>2006</v>
      </c>
      <c r="D20" s="37" t="s">
        <v>129</v>
      </c>
      <c r="E20" s="25">
        <v>96.8</v>
      </c>
      <c r="F20" s="26">
        <v>97.2</v>
      </c>
      <c r="G20" s="116">
        <v>97</v>
      </c>
      <c r="H20" s="26">
        <v>96.1</v>
      </c>
      <c r="I20" s="21">
        <f t="shared" si="0"/>
        <v>387.1</v>
      </c>
      <c r="J20" s="25">
        <v>6</v>
      </c>
      <c r="K20" s="164"/>
    </row>
    <row r="21" spans="1:21" x14ac:dyDescent="0.3">
      <c r="A21" s="24" t="s">
        <v>39</v>
      </c>
      <c r="B21" s="37" t="s">
        <v>184</v>
      </c>
      <c r="C21" s="55">
        <v>2005</v>
      </c>
      <c r="D21" s="37" t="s">
        <v>178</v>
      </c>
      <c r="E21" s="26">
        <v>94.3</v>
      </c>
      <c r="F21" s="26">
        <v>95.8</v>
      </c>
      <c r="G21" s="116">
        <v>97</v>
      </c>
      <c r="H21" s="26">
        <v>98.6</v>
      </c>
      <c r="I21" s="21">
        <f t="shared" si="0"/>
        <v>385.70000000000005</v>
      </c>
      <c r="J21" s="25">
        <v>7</v>
      </c>
      <c r="K21" s="164"/>
    </row>
    <row r="22" spans="1:21" x14ac:dyDescent="0.3">
      <c r="A22" s="24" t="s">
        <v>40</v>
      </c>
      <c r="B22" s="39" t="s">
        <v>61</v>
      </c>
      <c r="C22" s="28">
        <v>2003</v>
      </c>
      <c r="D22" s="120" t="s">
        <v>181</v>
      </c>
      <c r="E22" s="26">
        <v>96.7</v>
      </c>
      <c r="F22" s="26">
        <v>98.1</v>
      </c>
      <c r="G22" s="116">
        <v>97</v>
      </c>
      <c r="H22" s="26">
        <v>93.5</v>
      </c>
      <c r="I22" s="21">
        <f t="shared" si="0"/>
        <v>385.3</v>
      </c>
      <c r="J22" s="25">
        <v>10</v>
      </c>
      <c r="K22" s="164"/>
      <c r="M22" s="34"/>
      <c r="N22" s="111"/>
      <c r="O22" s="34"/>
      <c r="P22" s="18"/>
      <c r="Q22" s="18"/>
      <c r="R22" s="125"/>
      <c r="S22" s="18"/>
      <c r="T22" s="20"/>
      <c r="U22" s="14"/>
    </row>
    <row r="23" spans="1:21" x14ac:dyDescent="0.3">
      <c r="A23" s="24" t="s">
        <v>41</v>
      </c>
      <c r="B23" s="37" t="s">
        <v>185</v>
      </c>
      <c r="C23" s="55">
        <v>2007</v>
      </c>
      <c r="D23" s="37" t="s">
        <v>179</v>
      </c>
      <c r="E23" s="26">
        <v>96.5</v>
      </c>
      <c r="F23" s="26">
        <v>93.5</v>
      </c>
      <c r="G23" s="116">
        <v>97</v>
      </c>
      <c r="H23" s="26">
        <v>98.3</v>
      </c>
      <c r="I23" s="21">
        <f t="shared" si="0"/>
        <v>385.3</v>
      </c>
      <c r="J23" s="25">
        <v>4</v>
      </c>
      <c r="K23" s="164"/>
      <c r="M23" s="34"/>
      <c r="N23" s="111"/>
      <c r="O23" s="34"/>
      <c r="P23" s="14"/>
      <c r="Q23" s="18"/>
      <c r="R23" s="18"/>
      <c r="S23" s="125"/>
      <c r="T23" s="20"/>
      <c r="U23" s="14"/>
    </row>
    <row r="24" spans="1:21" x14ac:dyDescent="0.3">
      <c r="A24" s="24" t="s">
        <v>42</v>
      </c>
      <c r="B24" s="37" t="s">
        <v>186</v>
      </c>
      <c r="C24" s="55">
        <v>2005</v>
      </c>
      <c r="D24" s="37" t="s">
        <v>179</v>
      </c>
      <c r="E24" s="25">
        <v>91.5</v>
      </c>
      <c r="F24" s="26">
        <v>98.2</v>
      </c>
      <c r="G24" s="26">
        <v>94.6</v>
      </c>
      <c r="H24" s="116">
        <v>101</v>
      </c>
      <c r="I24" s="21">
        <f t="shared" si="0"/>
        <v>385.29999999999995</v>
      </c>
      <c r="J24" s="25">
        <v>7</v>
      </c>
      <c r="K24" s="164"/>
    </row>
    <row r="25" spans="1:21" x14ac:dyDescent="0.3">
      <c r="A25" s="24" t="s">
        <v>43</v>
      </c>
      <c r="B25" s="37" t="s">
        <v>149</v>
      </c>
      <c r="C25" s="55">
        <v>2008</v>
      </c>
      <c r="D25" s="37" t="s">
        <v>128</v>
      </c>
      <c r="E25" s="25">
        <v>94.8</v>
      </c>
      <c r="F25" s="26">
        <v>96.3</v>
      </c>
      <c r="G25" s="26">
        <v>97.6</v>
      </c>
      <c r="H25" s="26">
        <v>96.6</v>
      </c>
      <c r="I25" s="21">
        <f t="shared" si="0"/>
        <v>385.29999999999995</v>
      </c>
      <c r="J25" s="25">
        <v>5</v>
      </c>
      <c r="K25" s="164"/>
    </row>
    <row r="26" spans="1:21" x14ac:dyDescent="0.3">
      <c r="A26" s="24" t="s">
        <v>45</v>
      </c>
      <c r="B26" s="37" t="s">
        <v>66</v>
      </c>
      <c r="C26" s="55">
        <v>2005</v>
      </c>
      <c r="D26" s="37" t="s">
        <v>129</v>
      </c>
      <c r="E26" s="26">
        <v>94.6</v>
      </c>
      <c r="F26" s="26">
        <v>97.9</v>
      </c>
      <c r="G26" s="26">
        <v>95.6</v>
      </c>
      <c r="H26" s="116">
        <v>93</v>
      </c>
      <c r="I26" s="21">
        <f t="shared" si="0"/>
        <v>381.1</v>
      </c>
      <c r="J26" s="25">
        <v>4</v>
      </c>
      <c r="K26" s="164"/>
    </row>
    <row r="27" spans="1:21" x14ac:dyDescent="0.3">
      <c r="A27" s="24" t="s">
        <v>46</v>
      </c>
      <c r="B27" s="37" t="s">
        <v>144</v>
      </c>
      <c r="C27" s="55">
        <v>2006</v>
      </c>
      <c r="D27" s="37" t="s">
        <v>129</v>
      </c>
      <c r="E27" s="26">
        <v>94.1</v>
      </c>
      <c r="F27" s="26">
        <v>96.7</v>
      </c>
      <c r="G27" s="26">
        <v>94.2</v>
      </c>
      <c r="H27" s="26">
        <v>92.5</v>
      </c>
      <c r="I27" s="21">
        <f t="shared" si="0"/>
        <v>377.5</v>
      </c>
      <c r="J27" s="25">
        <v>4</v>
      </c>
      <c r="K27" s="164"/>
    </row>
    <row r="28" spans="1:21" x14ac:dyDescent="0.3">
      <c r="A28" s="24" t="s">
        <v>47</v>
      </c>
      <c r="B28" s="37" t="s">
        <v>183</v>
      </c>
      <c r="C28" s="55">
        <v>2005</v>
      </c>
      <c r="D28" s="37" t="s">
        <v>179</v>
      </c>
      <c r="E28" s="26">
        <v>89.8</v>
      </c>
      <c r="F28" s="26">
        <v>90.1</v>
      </c>
      <c r="G28" s="26">
        <v>94.5</v>
      </c>
      <c r="H28" s="26">
        <v>94.8</v>
      </c>
      <c r="I28" s="21">
        <f t="shared" si="0"/>
        <v>369.2</v>
      </c>
      <c r="J28" s="25">
        <v>2</v>
      </c>
      <c r="K28" s="164"/>
    </row>
    <row r="29" spans="1:21" x14ac:dyDescent="0.3">
      <c r="A29" s="24" t="s">
        <v>48</v>
      </c>
      <c r="B29" s="37" t="s">
        <v>188</v>
      </c>
      <c r="C29" s="55">
        <v>2007</v>
      </c>
      <c r="D29" s="37" t="s">
        <v>179</v>
      </c>
      <c r="E29" s="25">
        <v>84.5</v>
      </c>
      <c r="F29" s="26">
        <v>92.5</v>
      </c>
      <c r="G29" s="26">
        <v>96.5</v>
      </c>
      <c r="H29" s="26">
        <v>92.5</v>
      </c>
      <c r="I29" s="124">
        <f t="shared" si="0"/>
        <v>366</v>
      </c>
      <c r="J29" s="25">
        <v>4</v>
      </c>
      <c r="K29" s="164"/>
    </row>
    <row r="30" spans="1:21" x14ac:dyDescent="0.3">
      <c r="A30" s="24" t="s">
        <v>49</v>
      </c>
      <c r="B30" s="37" t="s">
        <v>150</v>
      </c>
      <c r="C30" s="55">
        <v>2007</v>
      </c>
      <c r="D30" s="37" t="s">
        <v>128</v>
      </c>
      <c r="E30" s="26">
        <v>86.1</v>
      </c>
      <c r="F30" s="26">
        <v>87.2</v>
      </c>
      <c r="G30" s="26">
        <v>87.7</v>
      </c>
      <c r="H30" s="116">
        <v>93</v>
      </c>
      <c r="I30" s="124">
        <f t="shared" si="0"/>
        <v>354</v>
      </c>
      <c r="J30" s="25">
        <v>2</v>
      </c>
      <c r="K30" s="164"/>
    </row>
    <row r="31" spans="1:21" x14ac:dyDescent="0.3">
      <c r="A31" s="24" t="s">
        <v>50</v>
      </c>
      <c r="B31" s="37" t="s">
        <v>67</v>
      </c>
      <c r="C31" s="55">
        <v>2005</v>
      </c>
      <c r="D31" s="37" t="s">
        <v>129</v>
      </c>
      <c r="E31" s="26">
        <v>85.5</v>
      </c>
      <c r="F31" s="26">
        <v>83.5</v>
      </c>
      <c r="G31" s="26">
        <v>83.6</v>
      </c>
      <c r="H31" s="26">
        <v>86.7</v>
      </c>
      <c r="I31" s="21">
        <f t="shared" si="0"/>
        <v>339.3</v>
      </c>
      <c r="J31" s="25">
        <v>1</v>
      </c>
      <c r="K31" s="164"/>
    </row>
    <row r="32" spans="1:21" x14ac:dyDescent="0.3">
      <c r="A32" s="24" t="s">
        <v>51</v>
      </c>
      <c r="B32" s="37" t="s">
        <v>163</v>
      </c>
      <c r="C32" s="55">
        <v>2006</v>
      </c>
      <c r="D32" s="37" t="s">
        <v>182</v>
      </c>
      <c r="E32" s="25">
        <v>84.4</v>
      </c>
      <c r="F32" s="26">
        <v>85.2</v>
      </c>
      <c r="G32" s="26">
        <v>75.900000000000006</v>
      </c>
      <c r="H32" s="26">
        <v>78.900000000000006</v>
      </c>
      <c r="I32" s="21">
        <f t="shared" si="0"/>
        <v>324.40000000000003</v>
      </c>
      <c r="J32" s="25">
        <v>3</v>
      </c>
      <c r="K32" s="164"/>
    </row>
    <row r="33" spans="1:11" s="1" customFormat="1" x14ac:dyDescent="0.3">
      <c r="A33" s="24" t="s">
        <v>52</v>
      </c>
      <c r="B33" s="37" t="s">
        <v>148</v>
      </c>
      <c r="C33" s="55">
        <v>2009</v>
      </c>
      <c r="D33" s="37" t="s">
        <v>129</v>
      </c>
      <c r="E33" s="118">
        <v>73</v>
      </c>
      <c r="F33" s="28">
        <v>73.400000000000006</v>
      </c>
      <c r="G33" s="118">
        <v>68</v>
      </c>
      <c r="H33" s="26">
        <v>58.1</v>
      </c>
      <c r="I33" s="21">
        <f>SUM(E33:H33)</f>
        <v>272.5</v>
      </c>
      <c r="J33" s="25">
        <v>1</v>
      </c>
      <c r="K33" s="164"/>
    </row>
    <row r="34" spans="1:11" s="1" customFormat="1" x14ac:dyDescent="0.3">
      <c r="A34" s="24" t="s">
        <v>161</v>
      </c>
      <c r="B34" s="37" t="s">
        <v>197</v>
      </c>
      <c r="C34" s="55">
        <v>2004</v>
      </c>
      <c r="D34" s="37" t="s">
        <v>128</v>
      </c>
      <c r="E34" s="161">
        <v>72.8</v>
      </c>
      <c r="F34" s="162">
        <v>72.2</v>
      </c>
      <c r="G34" s="118">
        <v>69</v>
      </c>
      <c r="H34" s="26">
        <v>55.5</v>
      </c>
      <c r="I34" s="21">
        <f t="shared" si="0"/>
        <v>269.5</v>
      </c>
      <c r="J34" s="25">
        <v>1</v>
      </c>
      <c r="K34" s="164"/>
    </row>
    <row r="35" spans="1:11" s="1" customFormat="1" x14ac:dyDescent="0.3">
      <c r="A35" s="50"/>
      <c r="B35" s="34"/>
      <c r="C35" s="111"/>
      <c r="D35" s="34"/>
      <c r="E35" s="125"/>
      <c r="F35" s="18"/>
      <c r="G35" s="125"/>
      <c r="H35" s="52"/>
      <c r="I35" s="53"/>
      <c r="J35" s="51"/>
      <c r="K35" s="54"/>
    </row>
    <row r="36" spans="1:11" x14ac:dyDescent="0.3">
      <c r="A36" s="31"/>
      <c r="B36" s="80" t="s">
        <v>11</v>
      </c>
      <c r="C36" s="81"/>
      <c r="D36" s="80"/>
      <c r="E36" s="80"/>
      <c r="F36" s="81"/>
      <c r="G36" s="82"/>
      <c r="H36" s="18"/>
      <c r="I36" s="20"/>
      <c r="J36" s="14"/>
      <c r="K36" s="16"/>
    </row>
    <row r="37" spans="1:11" x14ac:dyDescent="0.3">
      <c r="A37" s="31"/>
      <c r="B37" s="80"/>
      <c r="C37" s="81"/>
      <c r="D37" s="80"/>
      <c r="E37" s="80"/>
      <c r="F37" s="81"/>
      <c r="G37" s="82"/>
      <c r="H37" s="18"/>
      <c r="I37" s="20"/>
      <c r="J37" s="14"/>
      <c r="K37" s="16"/>
    </row>
    <row r="38" spans="1:11" x14ac:dyDescent="0.3">
      <c r="B38" s="65" t="s">
        <v>12</v>
      </c>
      <c r="C38" s="81"/>
      <c r="D38" s="80"/>
      <c r="E38" s="80"/>
      <c r="F38" s="81"/>
      <c r="G38" s="82"/>
    </row>
  </sheetData>
  <sortState ref="B6:J34">
    <sortCondition descending="1" ref="I6:I34"/>
  </sortState>
  <phoneticPr fontId="31" type="noConversion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9"/>
  <sheetViews>
    <sheetView workbookViewId="0">
      <selection activeCell="S24" sqref="S24"/>
    </sheetView>
  </sheetViews>
  <sheetFormatPr defaultColWidth="9.109375" defaultRowHeight="14.4" x14ac:dyDescent="0.3"/>
  <cols>
    <col min="1" max="1" width="1.44140625" style="64" customWidth="1"/>
    <col min="2" max="2" width="6.6640625" style="128" customWidth="1"/>
    <col min="3" max="3" width="24.33203125" style="65" customWidth="1"/>
    <col min="4" max="4" width="5.6640625" style="64" customWidth="1"/>
    <col min="5" max="5" width="6" style="65" customWidth="1"/>
    <col min="6" max="6" width="14.6640625" style="65" customWidth="1"/>
    <col min="7" max="7" width="5.6640625" style="64" customWidth="1"/>
    <col min="8" max="8" width="5.6640625" style="69" customWidth="1"/>
    <col min="9" max="9" width="9" style="69" customWidth="1"/>
    <col min="10" max="11" width="5.6640625" style="69" customWidth="1"/>
    <col min="12" max="12" width="9.44140625" style="64" customWidth="1"/>
    <col min="13" max="14" width="5.6640625" style="69" customWidth="1"/>
    <col min="15" max="15" width="9.109375" style="69"/>
    <col min="16" max="16" width="10.44140625" style="70" customWidth="1"/>
    <col min="17" max="17" width="9.109375" style="64"/>
    <col min="18" max="22" width="9.109375" style="127"/>
    <col min="23" max="16384" width="9.109375" style="107"/>
  </cols>
  <sheetData>
    <row r="1" spans="1:22" ht="17.399999999999999" x14ac:dyDescent="0.3">
      <c r="A1" s="2"/>
      <c r="B1" s="7"/>
      <c r="C1" s="8"/>
      <c r="D1" s="71"/>
      <c r="E1" s="2"/>
      <c r="F1" s="8"/>
      <c r="G1" s="12" t="s">
        <v>118</v>
      </c>
      <c r="H1" s="68"/>
      <c r="I1" s="68"/>
      <c r="J1" s="68"/>
      <c r="K1" s="68"/>
      <c r="L1" s="67"/>
    </row>
    <row r="2" spans="1:22" ht="15.6" x14ac:dyDescent="0.3">
      <c r="A2" s="13"/>
      <c r="B2" s="63"/>
      <c r="C2" s="4"/>
      <c r="F2" s="66"/>
      <c r="G2" s="72" t="s">
        <v>119</v>
      </c>
      <c r="H2" s="68"/>
      <c r="I2" s="68"/>
      <c r="J2" s="68"/>
      <c r="K2" s="68"/>
      <c r="L2" s="67"/>
    </row>
    <row r="3" spans="1:22" s="105" customFormat="1" ht="18.75" customHeight="1" x14ac:dyDescent="0.4">
      <c r="A3" s="75"/>
      <c r="B3" s="73"/>
      <c r="C3" s="74"/>
      <c r="D3" s="75"/>
      <c r="E3" s="74"/>
      <c r="F3" s="74"/>
      <c r="G3" s="75"/>
      <c r="H3" s="75"/>
      <c r="K3" s="76" t="s">
        <v>140</v>
      </c>
      <c r="L3" s="77"/>
      <c r="M3" s="77"/>
      <c r="N3" s="77"/>
      <c r="O3" s="77"/>
      <c r="P3" s="78"/>
      <c r="Q3" s="77"/>
      <c r="R3" s="132"/>
      <c r="S3" s="132"/>
      <c r="T3" s="132"/>
      <c r="U3" s="132"/>
      <c r="V3" s="132"/>
    </row>
    <row r="4" spans="1:22" ht="18" x14ac:dyDescent="0.35">
      <c r="A4" s="81"/>
      <c r="B4" s="79" t="s">
        <v>141</v>
      </c>
      <c r="C4" s="80"/>
      <c r="D4" s="81"/>
      <c r="E4" s="80"/>
      <c r="F4" s="80"/>
      <c r="G4" s="82"/>
      <c r="H4" s="82"/>
      <c r="I4" s="82"/>
      <c r="J4" s="82"/>
      <c r="L4" s="106"/>
      <c r="P4" s="82" t="s">
        <v>122</v>
      </c>
    </row>
    <row r="5" spans="1:22" s="70" customFormat="1" ht="19.5" customHeight="1" x14ac:dyDescent="0.3">
      <c r="A5" s="104"/>
      <c r="B5" s="85" t="s">
        <v>3</v>
      </c>
      <c r="C5" s="84" t="s">
        <v>4</v>
      </c>
      <c r="D5" s="85" t="s">
        <v>5</v>
      </c>
      <c r="E5" s="84" t="s">
        <v>202</v>
      </c>
      <c r="F5" s="84" t="s">
        <v>6</v>
      </c>
      <c r="G5" s="85">
        <v>1</v>
      </c>
      <c r="H5" s="85">
        <v>2</v>
      </c>
      <c r="I5" s="85" t="s">
        <v>123</v>
      </c>
      <c r="J5" s="85">
        <v>3</v>
      </c>
      <c r="K5" s="85">
        <v>4</v>
      </c>
      <c r="L5" s="85" t="s">
        <v>124</v>
      </c>
      <c r="M5" s="85">
        <v>5</v>
      </c>
      <c r="N5" s="85">
        <v>6</v>
      </c>
      <c r="O5" s="85" t="s">
        <v>125</v>
      </c>
      <c r="P5" s="83" t="s">
        <v>7</v>
      </c>
      <c r="R5" s="134"/>
      <c r="S5" s="134"/>
      <c r="T5" s="134"/>
      <c r="U5" s="134"/>
      <c r="V5" s="134"/>
    </row>
    <row r="6" spans="1:22" ht="19.5" customHeight="1" x14ac:dyDescent="0.3">
      <c r="A6" s="81"/>
      <c r="B6" s="87">
        <v>1</v>
      </c>
      <c r="C6" s="88" t="s">
        <v>56</v>
      </c>
      <c r="D6" s="89">
        <v>1997</v>
      </c>
      <c r="E6" s="89" t="s">
        <v>143</v>
      </c>
      <c r="F6" s="88" t="s">
        <v>129</v>
      </c>
      <c r="G6" s="89">
        <v>92</v>
      </c>
      <c r="H6" s="89">
        <v>98</v>
      </c>
      <c r="I6" s="89">
        <f t="shared" ref="I6:I26" si="0">SUM(G6:H6)</f>
        <v>190</v>
      </c>
      <c r="J6" s="89">
        <v>93</v>
      </c>
      <c r="K6" s="89">
        <v>93</v>
      </c>
      <c r="L6" s="89">
        <f t="shared" ref="L6:L26" si="1">SUM(J6:K6)</f>
        <v>186</v>
      </c>
      <c r="M6" s="89">
        <v>91</v>
      </c>
      <c r="N6" s="89">
        <v>92</v>
      </c>
      <c r="O6" s="89">
        <f t="shared" ref="O6:O26" si="2">SUM(M6:N6)</f>
        <v>183</v>
      </c>
      <c r="P6" s="92">
        <f t="shared" ref="P6:P26" si="3">SUM(O6,L6,I6)</f>
        <v>559</v>
      </c>
    </row>
    <row r="7" spans="1:22" ht="19.5" customHeight="1" x14ac:dyDescent="0.3">
      <c r="A7" s="81"/>
      <c r="B7" s="87">
        <v>2</v>
      </c>
      <c r="C7" s="88" t="s">
        <v>59</v>
      </c>
      <c r="D7" s="89">
        <v>2005</v>
      </c>
      <c r="E7" s="89" t="s">
        <v>143</v>
      </c>
      <c r="F7" s="88" t="s">
        <v>129</v>
      </c>
      <c r="G7" s="89">
        <v>93</v>
      </c>
      <c r="H7" s="89">
        <v>92</v>
      </c>
      <c r="I7" s="89">
        <f t="shared" si="0"/>
        <v>185</v>
      </c>
      <c r="J7" s="89">
        <v>99</v>
      </c>
      <c r="K7" s="89">
        <v>97</v>
      </c>
      <c r="L7" s="89">
        <f t="shared" si="1"/>
        <v>196</v>
      </c>
      <c r="M7" s="89">
        <v>86</v>
      </c>
      <c r="N7" s="89">
        <v>91</v>
      </c>
      <c r="O7" s="89">
        <f t="shared" si="2"/>
        <v>177</v>
      </c>
      <c r="P7" s="92">
        <f t="shared" si="3"/>
        <v>558</v>
      </c>
    </row>
    <row r="8" spans="1:22" ht="19.5" customHeight="1" x14ac:dyDescent="0.3">
      <c r="A8" s="81"/>
      <c r="B8" s="87">
        <v>3</v>
      </c>
      <c r="C8" s="88" t="s">
        <v>60</v>
      </c>
      <c r="D8" s="89">
        <v>2005</v>
      </c>
      <c r="E8" s="89" t="s">
        <v>143</v>
      </c>
      <c r="F8" s="88" t="s">
        <v>129</v>
      </c>
      <c r="G8" s="89">
        <v>91</v>
      </c>
      <c r="H8" s="89">
        <v>94</v>
      </c>
      <c r="I8" s="89">
        <f t="shared" si="0"/>
        <v>185</v>
      </c>
      <c r="J8" s="89">
        <v>94</v>
      </c>
      <c r="K8" s="89">
        <v>98</v>
      </c>
      <c r="L8" s="89">
        <f t="shared" si="1"/>
        <v>192</v>
      </c>
      <c r="M8" s="89">
        <v>89</v>
      </c>
      <c r="N8" s="89">
        <v>89</v>
      </c>
      <c r="O8" s="89">
        <f t="shared" si="2"/>
        <v>178</v>
      </c>
      <c r="P8" s="92">
        <f t="shared" si="3"/>
        <v>555</v>
      </c>
    </row>
    <row r="9" spans="1:22" ht="19.5" customHeight="1" x14ac:dyDescent="0.3">
      <c r="A9" s="81"/>
      <c r="B9" s="87">
        <v>4</v>
      </c>
      <c r="C9" s="88" t="s">
        <v>70</v>
      </c>
      <c r="D9" s="89">
        <v>2005</v>
      </c>
      <c r="E9" s="89" t="s">
        <v>143</v>
      </c>
      <c r="F9" s="88" t="s">
        <v>129</v>
      </c>
      <c r="G9" s="89">
        <v>91</v>
      </c>
      <c r="H9" s="89">
        <v>90</v>
      </c>
      <c r="I9" s="89">
        <f t="shared" si="0"/>
        <v>181</v>
      </c>
      <c r="J9" s="89">
        <v>96</v>
      </c>
      <c r="K9" s="89">
        <v>95</v>
      </c>
      <c r="L9" s="89">
        <f t="shared" si="1"/>
        <v>191</v>
      </c>
      <c r="M9" s="89">
        <v>89</v>
      </c>
      <c r="N9" s="89">
        <v>89</v>
      </c>
      <c r="O9" s="89">
        <f t="shared" si="2"/>
        <v>178</v>
      </c>
      <c r="P9" s="92">
        <f t="shared" si="3"/>
        <v>550</v>
      </c>
    </row>
    <row r="10" spans="1:22" ht="19.5" customHeight="1" x14ac:dyDescent="0.3">
      <c r="A10" s="81"/>
      <c r="B10" s="87">
        <v>5</v>
      </c>
      <c r="C10" s="88" t="s">
        <v>57</v>
      </c>
      <c r="D10" s="89">
        <v>2000</v>
      </c>
      <c r="E10" s="89" t="s">
        <v>143</v>
      </c>
      <c r="F10" s="88" t="s">
        <v>129</v>
      </c>
      <c r="G10" s="89">
        <v>92</v>
      </c>
      <c r="H10" s="89">
        <v>83</v>
      </c>
      <c r="I10" s="89">
        <f t="shared" si="0"/>
        <v>175</v>
      </c>
      <c r="J10" s="89">
        <v>97</v>
      </c>
      <c r="K10" s="89">
        <v>94</v>
      </c>
      <c r="L10" s="89">
        <f t="shared" si="1"/>
        <v>191</v>
      </c>
      <c r="M10" s="89">
        <v>90</v>
      </c>
      <c r="N10" s="89">
        <v>92</v>
      </c>
      <c r="O10" s="89">
        <f t="shared" si="2"/>
        <v>182</v>
      </c>
      <c r="P10" s="92">
        <f t="shared" si="3"/>
        <v>548</v>
      </c>
    </row>
    <row r="11" spans="1:22" ht="19.5" customHeight="1" x14ac:dyDescent="0.3">
      <c r="A11" s="81"/>
      <c r="B11" s="87">
        <v>6</v>
      </c>
      <c r="C11" s="88" t="s">
        <v>187</v>
      </c>
      <c r="D11" s="89">
        <v>2005</v>
      </c>
      <c r="E11" s="89" t="s">
        <v>143</v>
      </c>
      <c r="F11" s="88" t="s">
        <v>128</v>
      </c>
      <c r="G11" s="89">
        <v>87</v>
      </c>
      <c r="H11" s="89">
        <v>95</v>
      </c>
      <c r="I11" s="89">
        <f t="shared" si="0"/>
        <v>182</v>
      </c>
      <c r="J11" s="89">
        <v>95</v>
      </c>
      <c r="K11" s="89">
        <v>96</v>
      </c>
      <c r="L11" s="89">
        <f t="shared" si="1"/>
        <v>191</v>
      </c>
      <c r="M11" s="89">
        <v>89</v>
      </c>
      <c r="N11" s="89">
        <v>84</v>
      </c>
      <c r="O11" s="89">
        <f t="shared" si="2"/>
        <v>173</v>
      </c>
      <c r="P11" s="92">
        <f t="shared" si="3"/>
        <v>546</v>
      </c>
    </row>
    <row r="12" spans="1:22" ht="19.5" customHeight="1" x14ac:dyDescent="0.3">
      <c r="A12" s="81"/>
      <c r="B12" s="87">
        <v>7</v>
      </c>
      <c r="C12" s="88" t="s">
        <v>142</v>
      </c>
      <c r="D12" s="89">
        <v>2004</v>
      </c>
      <c r="E12" s="89" t="s">
        <v>143</v>
      </c>
      <c r="F12" s="88" t="s">
        <v>132</v>
      </c>
      <c r="G12" s="89">
        <v>89</v>
      </c>
      <c r="H12" s="89">
        <v>89</v>
      </c>
      <c r="I12" s="89">
        <f t="shared" si="0"/>
        <v>178</v>
      </c>
      <c r="J12" s="89">
        <v>95</v>
      </c>
      <c r="K12" s="89">
        <v>98</v>
      </c>
      <c r="L12" s="89">
        <f t="shared" si="1"/>
        <v>193</v>
      </c>
      <c r="M12" s="89">
        <v>86</v>
      </c>
      <c r="N12" s="89">
        <v>87</v>
      </c>
      <c r="O12" s="89">
        <f t="shared" si="2"/>
        <v>173</v>
      </c>
      <c r="P12" s="92">
        <f t="shared" si="3"/>
        <v>544</v>
      </c>
    </row>
    <row r="13" spans="1:22" s="105" customFormat="1" ht="19.5" customHeight="1" x14ac:dyDescent="0.3">
      <c r="A13" s="75"/>
      <c r="B13" s="131">
        <v>8</v>
      </c>
      <c r="C13" s="133" t="s">
        <v>175</v>
      </c>
      <c r="D13" s="129">
        <v>2001</v>
      </c>
      <c r="E13" s="129" t="s">
        <v>143</v>
      </c>
      <c r="F13" s="130" t="s">
        <v>179</v>
      </c>
      <c r="G13" s="129">
        <v>91</v>
      </c>
      <c r="H13" s="129">
        <v>88</v>
      </c>
      <c r="I13" s="89">
        <f t="shared" si="0"/>
        <v>179</v>
      </c>
      <c r="J13" s="129">
        <v>93</v>
      </c>
      <c r="K13" s="129">
        <v>93</v>
      </c>
      <c r="L13" s="89">
        <f t="shared" si="1"/>
        <v>186</v>
      </c>
      <c r="M13" s="129">
        <v>84</v>
      </c>
      <c r="N13" s="129">
        <v>86</v>
      </c>
      <c r="O13" s="89">
        <f t="shared" si="2"/>
        <v>170</v>
      </c>
      <c r="P13" s="92">
        <f t="shared" si="3"/>
        <v>535</v>
      </c>
      <c r="Q13" s="77"/>
      <c r="R13" s="132"/>
      <c r="S13" s="132"/>
      <c r="T13" s="132"/>
      <c r="U13" s="132"/>
      <c r="V13" s="132"/>
    </row>
    <row r="14" spans="1:22" s="105" customFormat="1" ht="19.5" customHeight="1" x14ac:dyDescent="0.3">
      <c r="A14" s="75"/>
      <c r="B14" s="87">
        <v>9</v>
      </c>
      <c r="C14" s="88" t="s">
        <v>58</v>
      </c>
      <c r="D14" s="89">
        <v>2003</v>
      </c>
      <c r="E14" s="89" t="s">
        <v>143</v>
      </c>
      <c r="F14" s="88" t="s">
        <v>129</v>
      </c>
      <c r="G14" s="89">
        <v>94</v>
      </c>
      <c r="H14" s="89">
        <v>92</v>
      </c>
      <c r="I14" s="89">
        <f t="shared" si="0"/>
        <v>186</v>
      </c>
      <c r="J14" s="89">
        <v>97</v>
      </c>
      <c r="K14" s="89">
        <v>96</v>
      </c>
      <c r="L14" s="89">
        <f t="shared" si="1"/>
        <v>193</v>
      </c>
      <c r="M14" s="89">
        <v>73</v>
      </c>
      <c r="N14" s="89">
        <v>82</v>
      </c>
      <c r="O14" s="89">
        <f t="shared" si="2"/>
        <v>155</v>
      </c>
      <c r="P14" s="92">
        <f t="shared" si="3"/>
        <v>534</v>
      </c>
      <c r="Q14" s="77"/>
      <c r="R14" s="132"/>
      <c r="S14" s="132"/>
      <c r="T14" s="132"/>
      <c r="U14" s="132"/>
      <c r="V14" s="132"/>
    </row>
    <row r="15" spans="1:22" s="105" customFormat="1" ht="19.5" customHeight="1" x14ac:dyDescent="0.3">
      <c r="A15" s="75"/>
      <c r="B15" s="87">
        <v>10</v>
      </c>
      <c r="C15" s="88" t="s">
        <v>144</v>
      </c>
      <c r="D15" s="89">
        <v>2006</v>
      </c>
      <c r="E15" s="89" t="s">
        <v>143</v>
      </c>
      <c r="F15" s="88" t="s">
        <v>129</v>
      </c>
      <c r="G15" s="89">
        <v>81</v>
      </c>
      <c r="H15" s="89">
        <v>91</v>
      </c>
      <c r="I15" s="89">
        <f t="shared" si="0"/>
        <v>172</v>
      </c>
      <c r="J15" s="89">
        <v>95</v>
      </c>
      <c r="K15" s="85">
        <v>100</v>
      </c>
      <c r="L15" s="89">
        <f t="shared" si="1"/>
        <v>195</v>
      </c>
      <c r="M15" s="89">
        <v>78</v>
      </c>
      <c r="N15" s="89">
        <v>88</v>
      </c>
      <c r="O15" s="89">
        <f t="shared" si="2"/>
        <v>166</v>
      </c>
      <c r="P15" s="92">
        <f t="shared" si="3"/>
        <v>533</v>
      </c>
      <c r="Q15" s="77"/>
      <c r="R15" s="132"/>
      <c r="S15" s="132"/>
      <c r="T15" s="132"/>
      <c r="U15" s="132"/>
      <c r="V15" s="132"/>
    </row>
    <row r="16" spans="1:22" s="105" customFormat="1" ht="19.5" customHeight="1" x14ac:dyDescent="0.3">
      <c r="A16" s="75"/>
      <c r="B16" s="87">
        <v>11</v>
      </c>
      <c r="C16" s="88" t="s">
        <v>145</v>
      </c>
      <c r="D16" s="89">
        <v>2006</v>
      </c>
      <c r="E16" s="89" t="s">
        <v>143</v>
      </c>
      <c r="F16" s="88" t="s">
        <v>129</v>
      </c>
      <c r="G16" s="89">
        <v>90</v>
      </c>
      <c r="H16" s="89">
        <v>91</v>
      </c>
      <c r="I16" s="89">
        <f t="shared" si="0"/>
        <v>181</v>
      </c>
      <c r="J16" s="89">
        <v>93</v>
      </c>
      <c r="K16" s="89">
        <v>94</v>
      </c>
      <c r="L16" s="89">
        <f t="shared" si="1"/>
        <v>187</v>
      </c>
      <c r="M16" s="89">
        <v>84</v>
      </c>
      <c r="N16" s="89">
        <v>80</v>
      </c>
      <c r="O16" s="89">
        <f t="shared" si="2"/>
        <v>164</v>
      </c>
      <c r="P16" s="92">
        <f t="shared" si="3"/>
        <v>532</v>
      </c>
      <c r="Q16" s="77"/>
      <c r="R16" s="132"/>
      <c r="S16" s="132"/>
      <c r="T16" s="132"/>
      <c r="U16" s="132"/>
      <c r="V16" s="132"/>
    </row>
    <row r="17" spans="1:22" s="105" customFormat="1" ht="19.5" customHeight="1" x14ac:dyDescent="0.3">
      <c r="A17" s="75"/>
      <c r="B17" s="131">
        <v>12</v>
      </c>
      <c r="C17" s="133" t="s">
        <v>193</v>
      </c>
      <c r="D17" s="129">
        <v>2005</v>
      </c>
      <c r="E17" s="129" t="s">
        <v>143</v>
      </c>
      <c r="F17" s="130" t="s">
        <v>179</v>
      </c>
      <c r="G17" s="129">
        <v>91</v>
      </c>
      <c r="H17" s="129">
        <v>87</v>
      </c>
      <c r="I17" s="89">
        <f t="shared" si="0"/>
        <v>178</v>
      </c>
      <c r="J17" s="129">
        <v>96</v>
      </c>
      <c r="K17" s="129">
        <v>95</v>
      </c>
      <c r="L17" s="89">
        <f t="shared" si="1"/>
        <v>191</v>
      </c>
      <c r="M17" s="129">
        <v>79</v>
      </c>
      <c r="N17" s="129">
        <v>83</v>
      </c>
      <c r="O17" s="89">
        <f t="shared" si="2"/>
        <v>162</v>
      </c>
      <c r="P17" s="92">
        <f t="shared" si="3"/>
        <v>531</v>
      </c>
      <c r="Q17" s="77"/>
      <c r="R17" s="132"/>
      <c r="S17" s="132"/>
      <c r="T17" s="132"/>
      <c r="U17" s="132"/>
      <c r="V17" s="132"/>
    </row>
    <row r="18" spans="1:22" s="105" customFormat="1" ht="19.5" customHeight="1" x14ac:dyDescent="0.3">
      <c r="A18" s="75"/>
      <c r="B18" s="87">
        <v>13</v>
      </c>
      <c r="C18" s="88" t="s">
        <v>150</v>
      </c>
      <c r="D18" s="89">
        <v>2007</v>
      </c>
      <c r="E18" s="89" t="s">
        <v>143</v>
      </c>
      <c r="F18" s="88" t="s">
        <v>128</v>
      </c>
      <c r="G18" s="89">
        <v>91</v>
      </c>
      <c r="H18" s="89">
        <v>93</v>
      </c>
      <c r="I18" s="89">
        <f t="shared" si="0"/>
        <v>184</v>
      </c>
      <c r="J18" s="89">
        <v>98</v>
      </c>
      <c r="K18" s="89">
        <v>89</v>
      </c>
      <c r="L18" s="89">
        <f t="shared" si="1"/>
        <v>187</v>
      </c>
      <c r="M18" s="89">
        <v>79</v>
      </c>
      <c r="N18" s="89">
        <v>75</v>
      </c>
      <c r="O18" s="89">
        <f t="shared" si="2"/>
        <v>154</v>
      </c>
      <c r="P18" s="92">
        <f t="shared" si="3"/>
        <v>525</v>
      </c>
      <c r="Q18" s="77"/>
      <c r="R18" s="132"/>
      <c r="S18" s="132"/>
      <c r="T18" s="132"/>
      <c r="U18" s="132"/>
      <c r="V18" s="132"/>
    </row>
    <row r="19" spans="1:22" ht="19.5" customHeight="1" x14ac:dyDescent="0.3">
      <c r="A19" s="81"/>
      <c r="B19" s="87">
        <v>14</v>
      </c>
      <c r="C19" s="88" t="s">
        <v>146</v>
      </c>
      <c r="D19" s="89">
        <v>1992</v>
      </c>
      <c r="E19" s="89" t="s">
        <v>143</v>
      </c>
      <c r="F19" s="88" t="s">
        <v>147</v>
      </c>
      <c r="G19" s="89">
        <v>89</v>
      </c>
      <c r="H19" s="89">
        <v>84</v>
      </c>
      <c r="I19" s="89">
        <f t="shared" si="0"/>
        <v>173</v>
      </c>
      <c r="J19" s="89">
        <v>90</v>
      </c>
      <c r="K19" s="89">
        <v>87</v>
      </c>
      <c r="L19" s="89">
        <f t="shared" si="1"/>
        <v>177</v>
      </c>
      <c r="M19" s="89">
        <v>88</v>
      </c>
      <c r="N19" s="89">
        <v>86</v>
      </c>
      <c r="O19" s="89">
        <f t="shared" si="2"/>
        <v>174</v>
      </c>
      <c r="P19" s="92">
        <f t="shared" si="3"/>
        <v>524</v>
      </c>
    </row>
    <row r="20" spans="1:22" ht="19.5" customHeight="1" x14ac:dyDescent="0.3">
      <c r="A20" s="81"/>
      <c r="B20" s="87">
        <v>15</v>
      </c>
      <c r="C20" s="88" t="s">
        <v>149</v>
      </c>
      <c r="D20" s="89">
        <v>2008</v>
      </c>
      <c r="E20" s="89" t="s">
        <v>143</v>
      </c>
      <c r="F20" s="88" t="s">
        <v>128</v>
      </c>
      <c r="G20" s="89">
        <v>95</v>
      </c>
      <c r="H20" s="89">
        <v>89</v>
      </c>
      <c r="I20" s="89">
        <f t="shared" si="0"/>
        <v>184</v>
      </c>
      <c r="J20" s="89">
        <v>92</v>
      </c>
      <c r="K20" s="89">
        <v>95</v>
      </c>
      <c r="L20" s="89">
        <f t="shared" si="1"/>
        <v>187</v>
      </c>
      <c r="M20" s="89">
        <v>75</v>
      </c>
      <c r="N20" s="89">
        <v>77</v>
      </c>
      <c r="O20" s="89">
        <f t="shared" si="2"/>
        <v>152</v>
      </c>
      <c r="P20" s="92">
        <f t="shared" si="3"/>
        <v>523</v>
      </c>
    </row>
    <row r="21" spans="1:22" ht="19.5" customHeight="1" x14ac:dyDescent="0.3">
      <c r="A21" s="81"/>
      <c r="B21" s="131">
        <v>16</v>
      </c>
      <c r="C21" s="88" t="s">
        <v>66</v>
      </c>
      <c r="D21" s="89">
        <v>2005</v>
      </c>
      <c r="E21" s="89" t="s">
        <v>143</v>
      </c>
      <c r="F21" s="88" t="s">
        <v>129</v>
      </c>
      <c r="G21" s="89">
        <v>84</v>
      </c>
      <c r="H21" s="89">
        <v>86</v>
      </c>
      <c r="I21" s="89">
        <f t="shared" si="0"/>
        <v>170</v>
      </c>
      <c r="J21" s="89">
        <v>91</v>
      </c>
      <c r="K21" s="89">
        <v>93</v>
      </c>
      <c r="L21" s="89">
        <f t="shared" si="1"/>
        <v>184</v>
      </c>
      <c r="M21" s="89">
        <v>76</v>
      </c>
      <c r="N21" s="89">
        <v>82</v>
      </c>
      <c r="O21" s="89">
        <f t="shared" si="2"/>
        <v>158</v>
      </c>
      <c r="P21" s="92">
        <f t="shared" si="3"/>
        <v>512</v>
      </c>
    </row>
    <row r="22" spans="1:22" ht="19.5" customHeight="1" x14ac:dyDescent="0.3">
      <c r="A22" s="81"/>
      <c r="B22" s="87">
        <v>17</v>
      </c>
      <c r="C22" s="130" t="s">
        <v>192</v>
      </c>
      <c r="D22" s="129">
        <v>2007</v>
      </c>
      <c r="E22" s="129" t="s">
        <v>143</v>
      </c>
      <c r="F22" s="130" t="s">
        <v>179</v>
      </c>
      <c r="G22" s="129">
        <v>63</v>
      </c>
      <c r="H22" s="129">
        <v>79</v>
      </c>
      <c r="I22" s="89">
        <f t="shared" si="0"/>
        <v>142</v>
      </c>
      <c r="J22" s="129">
        <v>89</v>
      </c>
      <c r="K22" s="129">
        <v>93</v>
      </c>
      <c r="L22" s="89">
        <f t="shared" si="1"/>
        <v>182</v>
      </c>
      <c r="M22" s="129">
        <v>76</v>
      </c>
      <c r="N22" s="129">
        <v>76</v>
      </c>
      <c r="O22" s="89">
        <f t="shared" si="2"/>
        <v>152</v>
      </c>
      <c r="P22" s="92">
        <f t="shared" si="3"/>
        <v>476</v>
      </c>
    </row>
    <row r="23" spans="1:22" ht="19.5" customHeight="1" x14ac:dyDescent="0.3">
      <c r="A23" s="81"/>
      <c r="B23" s="87">
        <v>18</v>
      </c>
      <c r="C23" s="130" t="s">
        <v>191</v>
      </c>
      <c r="D23" s="129">
        <v>2007</v>
      </c>
      <c r="E23" s="129" t="s">
        <v>143</v>
      </c>
      <c r="F23" s="130" t="s">
        <v>179</v>
      </c>
      <c r="G23" s="129">
        <v>72</v>
      </c>
      <c r="H23" s="129">
        <v>71</v>
      </c>
      <c r="I23" s="89">
        <f t="shared" si="0"/>
        <v>143</v>
      </c>
      <c r="J23" s="129">
        <v>93</v>
      </c>
      <c r="K23" s="129">
        <v>89</v>
      </c>
      <c r="L23" s="89">
        <f t="shared" si="1"/>
        <v>182</v>
      </c>
      <c r="M23" s="129">
        <v>69</v>
      </c>
      <c r="N23" s="129">
        <v>74</v>
      </c>
      <c r="O23" s="89">
        <f t="shared" si="2"/>
        <v>143</v>
      </c>
      <c r="P23" s="92">
        <f t="shared" si="3"/>
        <v>468</v>
      </c>
    </row>
    <row r="24" spans="1:22" ht="19.5" customHeight="1" x14ac:dyDescent="0.3">
      <c r="A24" s="81"/>
      <c r="B24" s="87">
        <v>19</v>
      </c>
      <c r="C24" s="88" t="s">
        <v>61</v>
      </c>
      <c r="D24" s="89">
        <v>2003</v>
      </c>
      <c r="E24" s="89" t="s">
        <v>143</v>
      </c>
      <c r="F24" s="88" t="s">
        <v>129</v>
      </c>
      <c r="G24" s="89">
        <v>81</v>
      </c>
      <c r="H24" s="89">
        <v>74</v>
      </c>
      <c r="I24" s="89">
        <f t="shared" si="0"/>
        <v>155</v>
      </c>
      <c r="J24" s="89">
        <v>86</v>
      </c>
      <c r="K24" s="89">
        <v>82</v>
      </c>
      <c r="L24" s="89">
        <f t="shared" si="1"/>
        <v>168</v>
      </c>
      <c r="M24" s="89">
        <v>67</v>
      </c>
      <c r="N24" s="89">
        <v>72</v>
      </c>
      <c r="O24" s="89">
        <f t="shared" si="2"/>
        <v>139</v>
      </c>
      <c r="P24" s="92">
        <f t="shared" si="3"/>
        <v>462</v>
      </c>
    </row>
    <row r="25" spans="1:22" ht="19.5" customHeight="1" x14ac:dyDescent="0.3">
      <c r="A25" s="81"/>
      <c r="B25" s="131">
        <v>20</v>
      </c>
      <c r="C25" s="130" t="s">
        <v>190</v>
      </c>
      <c r="D25" s="129">
        <v>2005</v>
      </c>
      <c r="E25" s="129" t="s">
        <v>143</v>
      </c>
      <c r="F25" s="130" t="s">
        <v>179</v>
      </c>
      <c r="G25" s="129">
        <v>63</v>
      </c>
      <c r="H25" s="129">
        <v>72</v>
      </c>
      <c r="I25" s="89">
        <f t="shared" si="0"/>
        <v>135</v>
      </c>
      <c r="J25" s="129">
        <v>91</v>
      </c>
      <c r="K25" s="129">
        <v>92</v>
      </c>
      <c r="L25" s="89">
        <f t="shared" si="1"/>
        <v>183</v>
      </c>
      <c r="M25" s="129">
        <v>66</v>
      </c>
      <c r="N25" s="129">
        <v>63</v>
      </c>
      <c r="O25" s="89">
        <f t="shared" si="2"/>
        <v>129</v>
      </c>
      <c r="P25" s="92">
        <f t="shared" si="3"/>
        <v>447</v>
      </c>
    </row>
    <row r="26" spans="1:22" ht="19.5" customHeight="1" x14ac:dyDescent="0.3">
      <c r="A26" s="81"/>
      <c r="B26" s="93">
        <v>21</v>
      </c>
      <c r="C26" s="94" t="s">
        <v>148</v>
      </c>
      <c r="D26" s="95">
        <v>2009</v>
      </c>
      <c r="E26" s="95" t="s">
        <v>143</v>
      </c>
      <c r="F26" s="94" t="s">
        <v>129</v>
      </c>
      <c r="G26" s="100">
        <v>76</v>
      </c>
      <c r="H26" s="100">
        <v>83</v>
      </c>
      <c r="I26" s="100">
        <f t="shared" si="0"/>
        <v>159</v>
      </c>
      <c r="J26" s="100">
        <v>81</v>
      </c>
      <c r="K26" s="100">
        <v>85</v>
      </c>
      <c r="L26" s="100">
        <f t="shared" si="1"/>
        <v>166</v>
      </c>
      <c r="M26" s="100">
        <v>0</v>
      </c>
      <c r="N26" s="100">
        <v>0</v>
      </c>
      <c r="O26" s="100">
        <f t="shared" si="2"/>
        <v>0</v>
      </c>
      <c r="P26" s="93">
        <f t="shared" si="3"/>
        <v>325</v>
      </c>
    </row>
    <row r="27" spans="1:22" ht="10.5" customHeight="1" x14ac:dyDescent="0.3">
      <c r="A27" s="81"/>
      <c r="B27" s="102"/>
      <c r="C27" s="107"/>
      <c r="D27" s="108"/>
      <c r="E27" s="107"/>
      <c r="F27" s="107"/>
      <c r="G27" s="107"/>
      <c r="H27" s="82"/>
      <c r="I27" s="82"/>
      <c r="J27" s="82"/>
      <c r="K27" s="103"/>
      <c r="L27" s="81"/>
    </row>
    <row r="28" spans="1:22" ht="15.75" customHeight="1" x14ac:dyDescent="0.3">
      <c r="A28" s="81"/>
      <c r="B28" s="102"/>
      <c r="C28" s="80" t="s">
        <v>11</v>
      </c>
      <c r="D28" s="81"/>
      <c r="E28" s="80"/>
      <c r="F28" s="80"/>
      <c r="G28" s="81"/>
      <c r="H28" s="82"/>
      <c r="I28" s="82"/>
      <c r="J28" s="82"/>
      <c r="K28" s="103"/>
      <c r="L28" s="81"/>
    </row>
    <row r="29" spans="1:22" ht="13.5" customHeight="1" x14ac:dyDescent="0.3">
      <c r="A29" s="81"/>
      <c r="B29" s="102"/>
      <c r="C29" s="80"/>
      <c r="D29" s="81"/>
      <c r="E29" s="80"/>
      <c r="F29" s="80"/>
      <c r="G29" s="81"/>
      <c r="H29" s="82"/>
      <c r="I29" s="82"/>
      <c r="J29" s="82"/>
      <c r="K29" s="103"/>
      <c r="L29" s="81"/>
    </row>
    <row r="30" spans="1:22" ht="13.5" customHeight="1" x14ac:dyDescent="0.3">
      <c r="A30" s="81"/>
      <c r="B30" s="102"/>
      <c r="C30" s="65" t="s">
        <v>12</v>
      </c>
      <c r="D30" s="81"/>
      <c r="E30" s="80"/>
      <c r="F30" s="80"/>
      <c r="G30" s="81"/>
      <c r="H30" s="82"/>
      <c r="I30" s="82"/>
      <c r="J30" s="82"/>
      <c r="K30" s="103"/>
      <c r="L30" s="81"/>
    </row>
    <row r="31" spans="1:22" ht="19.5" customHeight="1" x14ac:dyDescent="0.3">
      <c r="A31" s="81"/>
      <c r="B31" s="102"/>
      <c r="C31" s="80"/>
      <c r="D31" s="81"/>
      <c r="E31" s="80"/>
      <c r="F31" s="80"/>
      <c r="G31" s="81"/>
      <c r="H31" s="82"/>
      <c r="I31" s="82"/>
      <c r="J31" s="82"/>
      <c r="K31" s="103"/>
      <c r="L31" s="81"/>
    </row>
    <row r="32" spans="1:22" ht="19.5" customHeight="1" x14ac:dyDescent="0.3">
      <c r="A32" s="81"/>
      <c r="B32" s="102"/>
      <c r="C32" s="80"/>
      <c r="D32" s="81"/>
      <c r="E32" s="80"/>
      <c r="F32" s="80"/>
      <c r="G32" s="81"/>
      <c r="H32" s="82"/>
      <c r="I32" s="82"/>
      <c r="J32" s="82"/>
      <c r="K32" s="103"/>
      <c r="L32" s="81"/>
    </row>
    <row r="33" spans="1:12" ht="19.5" customHeight="1" x14ac:dyDescent="0.3">
      <c r="A33" s="81"/>
      <c r="B33" s="102"/>
      <c r="C33" s="80"/>
      <c r="D33" s="81"/>
      <c r="E33" s="80"/>
      <c r="F33" s="80"/>
      <c r="G33" s="81"/>
      <c r="H33" s="82"/>
      <c r="I33" s="82"/>
      <c r="J33" s="82"/>
      <c r="K33" s="103"/>
      <c r="L33" s="81"/>
    </row>
    <row r="34" spans="1:12" ht="19.5" customHeight="1" x14ac:dyDescent="0.3">
      <c r="A34" s="81"/>
      <c r="B34" s="102"/>
      <c r="C34" s="80"/>
      <c r="D34" s="81"/>
      <c r="E34" s="80"/>
      <c r="F34" s="80"/>
      <c r="G34" s="81"/>
      <c r="H34" s="82"/>
      <c r="I34" s="82"/>
      <c r="J34" s="82"/>
      <c r="K34" s="103"/>
      <c r="L34" s="81"/>
    </row>
    <row r="35" spans="1:12" ht="19.5" customHeight="1" x14ac:dyDescent="0.3">
      <c r="A35" s="81"/>
      <c r="B35" s="102"/>
      <c r="C35" s="80"/>
      <c r="D35" s="81"/>
      <c r="E35" s="80"/>
      <c r="F35" s="80"/>
      <c r="G35" s="81"/>
      <c r="H35" s="82"/>
      <c r="I35" s="82"/>
      <c r="J35" s="82"/>
      <c r="K35" s="103"/>
      <c r="L35" s="81"/>
    </row>
    <row r="36" spans="1:12" ht="19.5" customHeight="1" x14ac:dyDescent="0.3"/>
    <row r="37" spans="1:12" x14ac:dyDescent="0.3">
      <c r="A37" s="65"/>
      <c r="L37" s="67"/>
    </row>
    <row r="38" spans="1:12" x14ac:dyDescent="0.3">
      <c r="A38" s="65"/>
      <c r="L38" s="67"/>
    </row>
    <row r="39" spans="1:12" x14ac:dyDescent="0.3">
      <c r="A39" s="65"/>
      <c r="L39" s="67"/>
    </row>
  </sheetData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7"/>
  <sheetViews>
    <sheetView workbookViewId="0">
      <selection activeCell="V21" sqref="V21"/>
    </sheetView>
  </sheetViews>
  <sheetFormatPr defaultColWidth="9.109375" defaultRowHeight="14.4" x14ac:dyDescent="0.3"/>
  <cols>
    <col min="1" max="1" width="1.44140625" style="64" customWidth="1"/>
    <col min="2" max="2" width="6.44140625" style="128" customWidth="1"/>
    <col min="3" max="3" width="22.6640625" style="65" customWidth="1"/>
    <col min="4" max="4" width="5.6640625" style="64" customWidth="1"/>
    <col min="5" max="5" width="5.88671875" style="65" customWidth="1"/>
    <col min="6" max="6" width="16.44140625" style="65" customWidth="1"/>
    <col min="7" max="7" width="5.6640625" style="64" customWidth="1"/>
    <col min="8" max="8" width="5.6640625" style="69" customWidth="1"/>
    <col min="9" max="9" width="7.6640625" style="69" customWidth="1"/>
    <col min="10" max="11" width="5.6640625" style="69" customWidth="1"/>
    <col min="12" max="12" width="7.88671875" style="64" customWidth="1"/>
    <col min="13" max="14" width="5.6640625" style="69" customWidth="1"/>
    <col min="15" max="15" width="8" style="69" customWidth="1"/>
    <col min="16" max="16" width="7.6640625" style="70" customWidth="1"/>
    <col min="17" max="17" width="9.109375" style="64"/>
    <col min="18" max="22" width="9.109375" style="127"/>
    <col min="23" max="16384" width="9.109375" style="107"/>
  </cols>
  <sheetData>
    <row r="1" spans="1:22" ht="17.399999999999999" x14ac:dyDescent="0.3">
      <c r="A1" s="2"/>
      <c r="B1" s="7"/>
      <c r="C1" s="8"/>
      <c r="D1" s="71"/>
      <c r="E1" s="2"/>
      <c r="F1" s="8"/>
      <c r="G1" s="12" t="s">
        <v>118</v>
      </c>
      <c r="H1" s="68"/>
      <c r="I1" s="68"/>
      <c r="J1" s="68"/>
      <c r="K1" s="68"/>
      <c r="L1" s="67"/>
    </row>
    <row r="2" spans="1:22" ht="15.6" x14ac:dyDescent="0.3">
      <c r="A2" s="13"/>
      <c r="B2" s="63"/>
      <c r="C2" s="4"/>
      <c r="F2" s="66"/>
      <c r="G2" s="72" t="s">
        <v>119</v>
      </c>
      <c r="H2" s="68"/>
      <c r="I2" s="68"/>
      <c r="J2" s="68"/>
      <c r="K2" s="68"/>
      <c r="L2" s="67"/>
    </row>
    <row r="3" spans="1:22" s="105" customFormat="1" ht="16.5" customHeight="1" x14ac:dyDescent="0.4">
      <c r="A3" s="75"/>
      <c r="B3" s="73"/>
      <c r="C3" s="74"/>
      <c r="D3" s="75"/>
      <c r="E3" s="74"/>
      <c r="F3" s="74"/>
      <c r="G3" s="75"/>
      <c r="H3" s="75"/>
      <c r="I3" s="76" t="s">
        <v>120</v>
      </c>
      <c r="J3" s="75"/>
      <c r="K3" s="75"/>
      <c r="L3" s="77"/>
      <c r="M3" s="77"/>
      <c r="N3" s="77"/>
      <c r="O3" s="77"/>
      <c r="P3" s="78"/>
      <c r="Q3" s="77"/>
      <c r="R3" s="132"/>
      <c r="S3" s="132"/>
      <c r="T3" s="132"/>
      <c r="U3" s="132"/>
      <c r="V3" s="132"/>
    </row>
    <row r="4" spans="1:22" ht="18" x14ac:dyDescent="0.35">
      <c r="A4" s="81"/>
      <c r="B4" s="79" t="s">
        <v>121</v>
      </c>
      <c r="C4" s="80"/>
      <c r="D4" s="81"/>
      <c r="E4" s="80"/>
      <c r="F4" s="80"/>
      <c r="G4" s="82"/>
      <c r="H4" s="82"/>
      <c r="I4" s="82"/>
      <c r="J4" s="82"/>
      <c r="L4" s="29"/>
      <c r="O4" s="82" t="s">
        <v>122</v>
      </c>
    </row>
    <row r="5" spans="1:22" s="70" customFormat="1" ht="19.5" customHeight="1" x14ac:dyDescent="0.3">
      <c r="A5" s="104"/>
      <c r="B5" s="83" t="s">
        <v>3</v>
      </c>
      <c r="C5" s="84" t="s">
        <v>4</v>
      </c>
      <c r="D5" s="85" t="s">
        <v>5</v>
      </c>
      <c r="E5" s="84" t="s">
        <v>202</v>
      </c>
      <c r="F5" s="84" t="s">
        <v>6</v>
      </c>
      <c r="G5" s="85">
        <v>1</v>
      </c>
      <c r="H5" s="85">
        <v>2</v>
      </c>
      <c r="I5" s="85" t="s">
        <v>123</v>
      </c>
      <c r="J5" s="85">
        <v>3</v>
      </c>
      <c r="K5" s="85">
        <v>4</v>
      </c>
      <c r="L5" s="85" t="s">
        <v>124</v>
      </c>
      <c r="M5" s="85">
        <v>5</v>
      </c>
      <c r="N5" s="85">
        <v>6</v>
      </c>
      <c r="O5" s="85" t="s">
        <v>125</v>
      </c>
      <c r="P5" s="86" t="s">
        <v>7</v>
      </c>
      <c r="R5" s="134"/>
      <c r="S5" s="134"/>
      <c r="T5" s="134"/>
      <c r="U5" s="134"/>
      <c r="V5" s="134"/>
    </row>
    <row r="6" spans="1:22" ht="19.5" customHeight="1" x14ac:dyDescent="0.3">
      <c r="A6" s="81"/>
      <c r="B6" s="87">
        <v>1</v>
      </c>
      <c r="C6" s="88" t="s">
        <v>73</v>
      </c>
      <c r="D6" s="89">
        <v>1975</v>
      </c>
      <c r="E6" s="89" t="s">
        <v>127</v>
      </c>
      <c r="F6" s="88" t="s">
        <v>129</v>
      </c>
      <c r="G6" s="90">
        <v>95</v>
      </c>
      <c r="H6" s="89">
        <v>93</v>
      </c>
      <c r="I6" s="89">
        <f t="shared" ref="I6:I24" si="0">SUM(G6:H6)</f>
        <v>188</v>
      </c>
      <c r="J6" s="89">
        <v>94</v>
      </c>
      <c r="K6" s="91">
        <v>98</v>
      </c>
      <c r="L6" s="89">
        <f t="shared" ref="L6:L24" si="1">SUM(J6:K6)</f>
        <v>192</v>
      </c>
      <c r="M6" s="89">
        <v>89</v>
      </c>
      <c r="N6" s="89">
        <v>92</v>
      </c>
      <c r="O6" s="89">
        <f t="shared" ref="O6:O24" si="2">SUM(M6:N6)</f>
        <v>181</v>
      </c>
      <c r="P6" s="92">
        <f t="shared" ref="P6:P24" si="3">SUM(O6,L6,I6)</f>
        <v>561</v>
      </c>
    </row>
    <row r="7" spans="1:22" ht="19.5" customHeight="1" x14ac:dyDescent="0.3">
      <c r="A7" s="81"/>
      <c r="B7" s="87">
        <v>2</v>
      </c>
      <c r="C7" s="88" t="s">
        <v>64</v>
      </c>
      <c r="D7" s="89">
        <v>2003</v>
      </c>
      <c r="E7" s="89" t="s">
        <v>127</v>
      </c>
      <c r="F7" s="88" t="s">
        <v>129</v>
      </c>
      <c r="G7" s="90">
        <v>94</v>
      </c>
      <c r="H7" s="89">
        <v>94</v>
      </c>
      <c r="I7" s="89">
        <f t="shared" si="0"/>
        <v>188</v>
      </c>
      <c r="J7" s="89">
        <v>98</v>
      </c>
      <c r="K7" s="91">
        <v>96</v>
      </c>
      <c r="L7" s="89">
        <f t="shared" si="1"/>
        <v>194</v>
      </c>
      <c r="M7" s="89">
        <v>86</v>
      </c>
      <c r="N7" s="89">
        <v>91</v>
      </c>
      <c r="O7" s="89">
        <f t="shared" si="2"/>
        <v>177</v>
      </c>
      <c r="P7" s="92">
        <f t="shared" si="3"/>
        <v>559</v>
      </c>
    </row>
    <row r="8" spans="1:22" ht="19.5" customHeight="1" x14ac:dyDescent="0.3">
      <c r="A8" s="81"/>
      <c r="B8" s="87">
        <v>3</v>
      </c>
      <c r="C8" s="88" t="s">
        <v>171</v>
      </c>
      <c r="D8" s="89">
        <v>2003</v>
      </c>
      <c r="E8" s="89" t="s">
        <v>127</v>
      </c>
      <c r="F8" s="130" t="s">
        <v>179</v>
      </c>
      <c r="G8" s="90">
        <v>92</v>
      </c>
      <c r="H8" s="89">
        <v>88</v>
      </c>
      <c r="I8" s="89">
        <f t="shared" si="0"/>
        <v>180</v>
      </c>
      <c r="J8" s="89">
        <v>93</v>
      </c>
      <c r="K8" s="91">
        <v>96</v>
      </c>
      <c r="L8" s="89">
        <f t="shared" si="1"/>
        <v>189</v>
      </c>
      <c r="M8" s="89">
        <v>93</v>
      </c>
      <c r="N8" s="89">
        <v>90</v>
      </c>
      <c r="O8" s="89">
        <f t="shared" si="2"/>
        <v>183</v>
      </c>
      <c r="P8" s="92">
        <f t="shared" si="3"/>
        <v>552</v>
      </c>
    </row>
    <row r="9" spans="1:22" ht="19.5" customHeight="1" x14ac:dyDescent="0.3">
      <c r="A9" s="81"/>
      <c r="B9" s="87">
        <v>4</v>
      </c>
      <c r="C9" s="98" t="s">
        <v>138</v>
      </c>
      <c r="D9" s="99">
        <v>2000</v>
      </c>
      <c r="E9" s="89" t="s">
        <v>127</v>
      </c>
      <c r="F9" s="88" t="s">
        <v>139</v>
      </c>
      <c r="G9" s="90">
        <v>88</v>
      </c>
      <c r="H9" s="89">
        <v>94</v>
      </c>
      <c r="I9" s="89">
        <f t="shared" si="0"/>
        <v>182</v>
      </c>
      <c r="J9" s="89">
        <v>91</v>
      </c>
      <c r="K9" s="91">
        <v>97</v>
      </c>
      <c r="L9" s="89">
        <f t="shared" si="1"/>
        <v>188</v>
      </c>
      <c r="M9" s="89">
        <v>85</v>
      </c>
      <c r="N9" s="89">
        <v>90</v>
      </c>
      <c r="O9" s="89">
        <f t="shared" si="2"/>
        <v>175</v>
      </c>
      <c r="P9" s="92">
        <f t="shared" si="3"/>
        <v>545</v>
      </c>
    </row>
    <row r="10" spans="1:22" ht="19.5" customHeight="1" x14ac:dyDescent="0.3">
      <c r="A10" s="81"/>
      <c r="B10" s="87">
        <v>5</v>
      </c>
      <c r="C10" s="88" t="s">
        <v>126</v>
      </c>
      <c r="D10" s="89">
        <v>1997</v>
      </c>
      <c r="E10" s="89" t="s">
        <v>127</v>
      </c>
      <c r="F10" s="88" t="s">
        <v>128</v>
      </c>
      <c r="G10" s="90">
        <v>91</v>
      </c>
      <c r="H10" s="89">
        <v>89</v>
      </c>
      <c r="I10" s="89">
        <f t="shared" si="0"/>
        <v>180</v>
      </c>
      <c r="J10" s="89">
        <v>95</v>
      </c>
      <c r="K10" s="91">
        <v>94</v>
      </c>
      <c r="L10" s="89">
        <f t="shared" si="1"/>
        <v>189</v>
      </c>
      <c r="M10" s="89">
        <v>83</v>
      </c>
      <c r="N10" s="89">
        <v>89</v>
      </c>
      <c r="O10" s="89">
        <f t="shared" si="2"/>
        <v>172</v>
      </c>
      <c r="P10" s="92">
        <f t="shared" si="3"/>
        <v>541</v>
      </c>
    </row>
    <row r="11" spans="1:22" ht="19.5" customHeight="1" x14ac:dyDescent="0.3">
      <c r="A11" s="81"/>
      <c r="B11" s="87">
        <v>6</v>
      </c>
      <c r="C11" s="88" t="s">
        <v>164</v>
      </c>
      <c r="D11" s="89">
        <v>2004</v>
      </c>
      <c r="E11" s="89" t="s">
        <v>127</v>
      </c>
      <c r="F11" s="130" t="s">
        <v>179</v>
      </c>
      <c r="G11" s="90">
        <v>76</v>
      </c>
      <c r="H11" s="89">
        <v>93</v>
      </c>
      <c r="I11" s="89">
        <f t="shared" si="0"/>
        <v>169</v>
      </c>
      <c r="J11" s="89">
        <v>93</v>
      </c>
      <c r="K11" s="91">
        <v>95</v>
      </c>
      <c r="L11" s="89">
        <f t="shared" si="1"/>
        <v>188</v>
      </c>
      <c r="M11" s="89">
        <v>86</v>
      </c>
      <c r="N11" s="89">
        <v>89</v>
      </c>
      <c r="O11" s="89">
        <f t="shared" si="2"/>
        <v>175</v>
      </c>
      <c r="P11" s="92">
        <f t="shared" si="3"/>
        <v>532</v>
      </c>
    </row>
    <row r="12" spans="1:22" ht="19.5" customHeight="1" x14ac:dyDescent="0.3">
      <c r="A12" s="81"/>
      <c r="B12" s="87">
        <v>7</v>
      </c>
      <c r="C12" s="88" t="s">
        <v>75</v>
      </c>
      <c r="D12" s="89">
        <v>2005</v>
      </c>
      <c r="E12" s="89" t="s">
        <v>127</v>
      </c>
      <c r="F12" s="88" t="s">
        <v>128</v>
      </c>
      <c r="G12" s="90">
        <v>89</v>
      </c>
      <c r="H12" s="89">
        <v>93</v>
      </c>
      <c r="I12" s="89">
        <f t="shared" si="0"/>
        <v>182</v>
      </c>
      <c r="J12" s="89">
        <v>92</v>
      </c>
      <c r="K12" s="91">
        <v>95</v>
      </c>
      <c r="L12" s="89">
        <f t="shared" si="1"/>
        <v>187</v>
      </c>
      <c r="M12" s="89">
        <v>79</v>
      </c>
      <c r="N12" s="89">
        <v>83</v>
      </c>
      <c r="O12" s="89">
        <f t="shared" si="2"/>
        <v>162</v>
      </c>
      <c r="P12" s="92">
        <f t="shared" si="3"/>
        <v>531</v>
      </c>
    </row>
    <row r="13" spans="1:22" ht="19.5" customHeight="1" x14ac:dyDescent="0.3">
      <c r="A13" s="81"/>
      <c r="B13" s="87">
        <v>8</v>
      </c>
      <c r="C13" s="88" t="s">
        <v>72</v>
      </c>
      <c r="D13" s="89">
        <v>2000</v>
      </c>
      <c r="E13" s="89" t="s">
        <v>127</v>
      </c>
      <c r="F13" s="88" t="s">
        <v>128</v>
      </c>
      <c r="G13" s="90">
        <v>95</v>
      </c>
      <c r="H13" s="89">
        <v>93</v>
      </c>
      <c r="I13" s="89">
        <f t="shared" si="0"/>
        <v>188</v>
      </c>
      <c r="J13" s="89">
        <v>96</v>
      </c>
      <c r="K13" s="91">
        <v>97</v>
      </c>
      <c r="L13" s="89">
        <f t="shared" si="1"/>
        <v>193</v>
      </c>
      <c r="M13" s="89">
        <v>83</v>
      </c>
      <c r="N13" s="89">
        <v>66</v>
      </c>
      <c r="O13" s="89">
        <f t="shared" si="2"/>
        <v>149</v>
      </c>
      <c r="P13" s="92">
        <f t="shared" si="3"/>
        <v>530</v>
      </c>
    </row>
    <row r="14" spans="1:22" ht="19.5" customHeight="1" x14ac:dyDescent="0.3">
      <c r="A14" s="81"/>
      <c r="B14" s="87">
        <v>9</v>
      </c>
      <c r="C14" s="98" t="s">
        <v>170</v>
      </c>
      <c r="D14" s="99">
        <v>2007</v>
      </c>
      <c r="E14" s="89" t="s">
        <v>127</v>
      </c>
      <c r="F14" s="88" t="s">
        <v>128</v>
      </c>
      <c r="G14" s="90">
        <v>90</v>
      </c>
      <c r="H14" s="96">
        <v>89</v>
      </c>
      <c r="I14" s="89">
        <f t="shared" si="0"/>
        <v>179</v>
      </c>
      <c r="J14" s="96">
        <v>93</v>
      </c>
      <c r="K14" s="97">
        <v>95</v>
      </c>
      <c r="L14" s="89">
        <f t="shared" si="1"/>
        <v>188</v>
      </c>
      <c r="M14" s="96">
        <v>73</v>
      </c>
      <c r="N14" s="96">
        <v>90</v>
      </c>
      <c r="O14" s="89">
        <f t="shared" si="2"/>
        <v>163</v>
      </c>
      <c r="P14" s="92">
        <f t="shared" si="3"/>
        <v>530</v>
      </c>
    </row>
    <row r="15" spans="1:22" ht="19.5" customHeight="1" x14ac:dyDescent="0.3">
      <c r="A15" s="81"/>
      <c r="B15" s="87">
        <v>10</v>
      </c>
      <c r="C15" s="98" t="s">
        <v>166</v>
      </c>
      <c r="D15" s="99">
        <v>2006</v>
      </c>
      <c r="E15" s="89" t="s">
        <v>127</v>
      </c>
      <c r="F15" s="88" t="s">
        <v>139</v>
      </c>
      <c r="G15" s="90">
        <v>89</v>
      </c>
      <c r="H15" s="89">
        <v>86</v>
      </c>
      <c r="I15" s="89">
        <f t="shared" si="0"/>
        <v>175</v>
      </c>
      <c r="J15" s="89">
        <v>95</v>
      </c>
      <c r="K15" s="91">
        <v>97</v>
      </c>
      <c r="L15" s="89">
        <f t="shared" si="1"/>
        <v>192</v>
      </c>
      <c r="M15" s="89">
        <v>85</v>
      </c>
      <c r="N15" s="89">
        <v>77</v>
      </c>
      <c r="O15" s="89">
        <f t="shared" si="2"/>
        <v>162</v>
      </c>
      <c r="P15" s="92">
        <f t="shared" si="3"/>
        <v>529</v>
      </c>
    </row>
    <row r="16" spans="1:22" ht="19.5" customHeight="1" x14ac:dyDescent="0.3">
      <c r="A16" s="81"/>
      <c r="B16" s="87">
        <v>11</v>
      </c>
      <c r="C16" s="88" t="s">
        <v>62</v>
      </c>
      <c r="D16" s="89">
        <v>2003</v>
      </c>
      <c r="E16" s="89" t="s">
        <v>127</v>
      </c>
      <c r="F16" s="88" t="s">
        <v>129</v>
      </c>
      <c r="G16" s="90">
        <v>86</v>
      </c>
      <c r="H16" s="89">
        <v>87</v>
      </c>
      <c r="I16" s="89">
        <f t="shared" si="0"/>
        <v>173</v>
      </c>
      <c r="J16" s="89">
        <v>94</v>
      </c>
      <c r="K16" s="91">
        <v>91</v>
      </c>
      <c r="L16" s="89">
        <f t="shared" si="1"/>
        <v>185</v>
      </c>
      <c r="M16" s="89">
        <v>84</v>
      </c>
      <c r="N16" s="89">
        <v>86</v>
      </c>
      <c r="O16" s="89">
        <f t="shared" si="2"/>
        <v>170</v>
      </c>
      <c r="P16" s="92">
        <f t="shared" si="3"/>
        <v>528</v>
      </c>
    </row>
    <row r="17" spans="1:16" ht="19.5" customHeight="1" x14ac:dyDescent="0.3">
      <c r="A17" s="81"/>
      <c r="B17" s="87">
        <v>12</v>
      </c>
      <c r="C17" s="88" t="s">
        <v>130</v>
      </c>
      <c r="D17" s="89">
        <v>2006</v>
      </c>
      <c r="E17" s="89" t="s">
        <v>127</v>
      </c>
      <c r="F17" s="88" t="s">
        <v>129</v>
      </c>
      <c r="G17" s="90">
        <v>85</v>
      </c>
      <c r="H17" s="89">
        <v>89</v>
      </c>
      <c r="I17" s="89">
        <f t="shared" si="0"/>
        <v>174</v>
      </c>
      <c r="J17" s="89">
        <v>96</v>
      </c>
      <c r="K17" s="91">
        <v>97</v>
      </c>
      <c r="L17" s="89">
        <f t="shared" si="1"/>
        <v>193</v>
      </c>
      <c r="M17" s="89">
        <v>78</v>
      </c>
      <c r="N17" s="89">
        <v>78</v>
      </c>
      <c r="O17" s="89">
        <f t="shared" si="2"/>
        <v>156</v>
      </c>
      <c r="P17" s="92">
        <f t="shared" si="3"/>
        <v>523</v>
      </c>
    </row>
    <row r="18" spans="1:16" ht="19.5" customHeight="1" x14ac:dyDescent="0.3">
      <c r="A18" s="81"/>
      <c r="B18" s="87">
        <v>13</v>
      </c>
      <c r="C18" s="88" t="s">
        <v>137</v>
      </c>
      <c r="D18" s="89">
        <v>2003</v>
      </c>
      <c r="E18" s="89" t="s">
        <v>127</v>
      </c>
      <c r="F18" s="88" t="s">
        <v>129</v>
      </c>
      <c r="G18" s="90">
        <v>88</v>
      </c>
      <c r="H18" s="89">
        <v>89</v>
      </c>
      <c r="I18" s="89">
        <f t="shared" si="0"/>
        <v>177</v>
      </c>
      <c r="J18" s="89">
        <v>95</v>
      </c>
      <c r="K18" s="91">
        <v>90</v>
      </c>
      <c r="L18" s="89">
        <f t="shared" si="1"/>
        <v>185</v>
      </c>
      <c r="M18" s="89">
        <v>80</v>
      </c>
      <c r="N18" s="89">
        <v>69</v>
      </c>
      <c r="O18" s="89">
        <f t="shared" si="2"/>
        <v>149</v>
      </c>
      <c r="P18" s="92">
        <f t="shared" si="3"/>
        <v>511</v>
      </c>
    </row>
    <row r="19" spans="1:16" ht="19.5" customHeight="1" x14ac:dyDescent="0.3">
      <c r="A19" s="81"/>
      <c r="B19" s="87">
        <v>14</v>
      </c>
      <c r="C19" s="88" t="s">
        <v>165</v>
      </c>
      <c r="D19" s="89">
        <v>2006</v>
      </c>
      <c r="E19" s="89" t="s">
        <v>127</v>
      </c>
      <c r="F19" s="130" t="s">
        <v>179</v>
      </c>
      <c r="G19" s="90">
        <v>81</v>
      </c>
      <c r="H19" s="89">
        <v>85</v>
      </c>
      <c r="I19" s="89">
        <f t="shared" si="0"/>
        <v>166</v>
      </c>
      <c r="J19" s="89">
        <v>91</v>
      </c>
      <c r="K19" s="91">
        <v>96</v>
      </c>
      <c r="L19" s="89">
        <f t="shared" si="1"/>
        <v>187</v>
      </c>
      <c r="M19" s="89">
        <v>73</v>
      </c>
      <c r="N19" s="89">
        <v>76</v>
      </c>
      <c r="O19" s="89">
        <f t="shared" si="2"/>
        <v>149</v>
      </c>
      <c r="P19" s="92">
        <f t="shared" si="3"/>
        <v>502</v>
      </c>
    </row>
    <row r="20" spans="1:16" ht="19.5" customHeight="1" x14ac:dyDescent="0.3">
      <c r="A20" s="81"/>
      <c r="B20" s="87">
        <v>15</v>
      </c>
      <c r="C20" s="88" t="s">
        <v>131</v>
      </c>
      <c r="D20" s="89">
        <v>2006</v>
      </c>
      <c r="E20" s="89" t="s">
        <v>127</v>
      </c>
      <c r="F20" s="88" t="s">
        <v>132</v>
      </c>
      <c r="G20" s="90">
        <v>78</v>
      </c>
      <c r="H20" s="89">
        <v>76</v>
      </c>
      <c r="I20" s="89">
        <f t="shared" si="0"/>
        <v>154</v>
      </c>
      <c r="J20" s="89">
        <v>90</v>
      </c>
      <c r="K20" s="91">
        <v>94</v>
      </c>
      <c r="L20" s="89">
        <f t="shared" si="1"/>
        <v>184</v>
      </c>
      <c r="M20" s="89">
        <v>79</v>
      </c>
      <c r="N20" s="89">
        <v>83</v>
      </c>
      <c r="O20" s="89">
        <f t="shared" si="2"/>
        <v>162</v>
      </c>
      <c r="P20" s="92">
        <f t="shared" si="3"/>
        <v>500</v>
      </c>
    </row>
    <row r="21" spans="1:16" ht="19.5" customHeight="1" x14ac:dyDescent="0.3">
      <c r="A21" s="81"/>
      <c r="B21" s="87">
        <v>16</v>
      </c>
      <c r="C21" s="88" t="s">
        <v>68</v>
      </c>
      <c r="D21" s="89">
        <v>2006</v>
      </c>
      <c r="E21" s="89" t="s">
        <v>127</v>
      </c>
      <c r="F21" s="88" t="s">
        <v>129</v>
      </c>
      <c r="G21" s="90">
        <v>85</v>
      </c>
      <c r="H21" s="89">
        <v>82</v>
      </c>
      <c r="I21" s="89">
        <f t="shared" si="0"/>
        <v>167</v>
      </c>
      <c r="J21" s="89">
        <v>90</v>
      </c>
      <c r="K21" s="91">
        <v>89</v>
      </c>
      <c r="L21" s="89">
        <f t="shared" si="1"/>
        <v>179</v>
      </c>
      <c r="M21" s="89">
        <v>73</v>
      </c>
      <c r="N21" s="89">
        <v>74</v>
      </c>
      <c r="O21" s="89">
        <f t="shared" si="2"/>
        <v>147</v>
      </c>
      <c r="P21" s="92">
        <f t="shared" si="3"/>
        <v>493</v>
      </c>
    </row>
    <row r="22" spans="1:16" ht="19.5" customHeight="1" x14ac:dyDescent="0.3">
      <c r="A22" s="81"/>
      <c r="B22" s="87">
        <v>17</v>
      </c>
      <c r="C22" s="94" t="s">
        <v>133</v>
      </c>
      <c r="D22" s="95">
        <v>2008</v>
      </c>
      <c r="E22" s="95" t="s">
        <v>127</v>
      </c>
      <c r="F22" s="94" t="s">
        <v>129</v>
      </c>
      <c r="G22" s="90">
        <v>64</v>
      </c>
      <c r="H22" s="89">
        <v>74</v>
      </c>
      <c r="I22" s="89">
        <f t="shared" si="0"/>
        <v>138</v>
      </c>
      <c r="J22" s="89">
        <v>81</v>
      </c>
      <c r="K22" s="91">
        <v>80</v>
      </c>
      <c r="L22" s="89">
        <f t="shared" si="1"/>
        <v>161</v>
      </c>
      <c r="M22" s="89">
        <v>58</v>
      </c>
      <c r="N22" s="89">
        <v>44</v>
      </c>
      <c r="O22" s="89">
        <f t="shared" si="2"/>
        <v>102</v>
      </c>
      <c r="P22" s="92">
        <f t="shared" si="3"/>
        <v>401</v>
      </c>
    </row>
    <row r="23" spans="1:16" ht="19.5" customHeight="1" x14ac:dyDescent="0.3">
      <c r="A23" s="81"/>
      <c r="B23" s="87">
        <v>18</v>
      </c>
      <c r="C23" s="88" t="s">
        <v>134</v>
      </c>
      <c r="D23" s="89">
        <v>2008</v>
      </c>
      <c r="E23" s="95" t="s">
        <v>127</v>
      </c>
      <c r="F23" s="94" t="s">
        <v>129</v>
      </c>
      <c r="G23" s="90">
        <v>79</v>
      </c>
      <c r="H23" s="89">
        <v>88</v>
      </c>
      <c r="I23" s="89">
        <f t="shared" si="0"/>
        <v>167</v>
      </c>
      <c r="J23" s="89">
        <v>89</v>
      </c>
      <c r="K23" s="91">
        <v>84</v>
      </c>
      <c r="L23" s="89">
        <f t="shared" si="1"/>
        <v>173</v>
      </c>
      <c r="M23" s="89">
        <v>0</v>
      </c>
      <c r="N23" s="89">
        <v>0</v>
      </c>
      <c r="O23" s="89">
        <f t="shared" si="2"/>
        <v>0</v>
      </c>
      <c r="P23" s="92">
        <f t="shared" si="3"/>
        <v>340</v>
      </c>
    </row>
    <row r="24" spans="1:16" ht="19.5" customHeight="1" x14ac:dyDescent="0.3">
      <c r="A24" s="81"/>
      <c r="B24" s="93">
        <v>19</v>
      </c>
      <c r="C24" s="135" t="s">
        <v>135</v>
      </c>
      <c r="D24" s="100">
        <v>2007</v>
      </c>
      <c r="E24" s="95" t="s">
        <v>127</v>
      </c>
      <c r="F24" s="94" t="s">
        <v>129</v>
      </c>
      <c r="G24" s="95">
        <v>84</v>
      </c>
      <c r="H24" s="100">
        <v>84</v>
      </c>
      <c r="I24" s="100">
        <f t="shared" si="0"/>
        <v>168</v>
      </c>
      <c r="J24" s="100">
        <v>0</v>
      </c>
      <c r="K24" s="101">
        <v>0</v>
      </c>
      <c r="L24" s="100">
        <f t="shared" si="1"/>
        <v>0</v>
      </c>
      <c r="M24" s="100">
        <v>0</v>
      </c>
      <c r="N24" s="100">
        <v>0</v>
      </c>
      <c r="O24" s="100">
        <f t="shared" si="2"/>
        <v>0</v>
      </c>
      <c r="P24" s="93">
        <f t="shared" si="3"/>
        <v>168</v>
      </c>
    </row>
    <row r="25" spans="1:16" ht="15.75" customHeight="1" x14ac:dyDescent="0.3">
      <c r="A25" s="81"/>
      <c r="B25" s="102"/>
      <c r="C25" s="80"/>
      <c r="D25" s="81"/>
      <c r="E25" s="80"/>
      <c r="F25" s="80"/>
      <c r="G25" s="81"/>
      <c r="H25" s="82"/>
      <c r="I25" s="82"/>
      <c r="J25" s="82"/>
      <c r="K25" s="103"/>
      <c r="L25" s="81"/>
      <c r="M25" s="82"/>
      <c r="N25" s="82"/>
      <c r="O25" s="82"/>
      <c r="P25" s="104"/>
    </row>
    <row r="26" spans="1:16" ht="12.75" customHeight="1" x14ac:dyDescent="0.3">
      <c r="A26" s="81"/>
      <c r="B26" s="102"/>
      <c r="C26" s="80" t="s">
        <v>11</v>
      </c>
      <c r="D26" s="81"/>
      <c r="E26" s="80"/>
      <c r="F26" s="80"/>
      <c r="G26" s="81"/>
      <c r="H26" s="82"/>
      <c r="I26" s="82"/>
      <c r="J26" s="82"/>
      <c r="K26" s="103"/>
      <c r="L26" s="81"/>
    </row>
    <row r="27" spans="1:16" ht="7.5" customHeight="1" x14ac:dyDescent="0.3">
      <c r="A27" s="81"/>
      <c r="B27" s="102"/>
      <c r="C27" s="80"/>
      <c r="D27" s="81"/>
      <c r="E27" s="80"/>
      <c r="F27" s="80"/>
      <c r="G27" s="81"/>
      <c r="H27" s="82"/>
      <c r="I27" s="82"/>
      <c r="J27" s="82"/>
      <c r="K27" s="103"/>
      <c r="L27" s="81"/>
    </row>
    <row r="28" spans="1:16" ht="14.25" customHeight="1" x14ac:dyDescent="0.3">
      <c r="A28" s="81"/>
      <c r="B28" s="102"/>
      <c r="C28" s="65" t="s">
        <v>12</v>
      </c>
      <c r="D28" s="81"/>
      <c r="E28" s="80"/>
      <c r="F28" s="80"/>
      <c r="G28" s="81"/>
      <c r="H28" s="82"/>
      <c r="I28" s="82"/>
      <c r="J28" s="82"/>
      <c r="K28" s="103"/>
      <c r="L28" s="81"/>
    </row>
    <row r="29" spans="1:16" ht="19.5" customHeight="1" x14ac:dyDescent="0.3">
      <c r="A29" s="81"/>
      <c r="B29" s="102"/>
      <c r="C29" s="80"/>
      <c r="D29" s="81"/>
      <c r="E29" s="80"/>
      <c r="F29" s="80"/>
      <c r="G29" s="81"/>
      <c r="H29" s="82"/>
      <c r="I29" s="82"/>
      <c r="J29" s="82"/>
      <c r="K29" s="103"/>
      <c r="L29" s="81"/>
    </row>
    <row r="30" spans="1:16" ht="19.5" customHeight="1" x14ac:dyDescent="0.3">
      <c r="A30" s="81"/>
      <c r="B30" s="102"/>
      <c r="C30" s="80"/>
      <c r="D30" s="81"/>
      <c r="E30" s="80"/>
      <c r="F30" s="80"/>
      <c r="G30" s="81"/>
      <c r="H30" s="82"/>
      <c r="I30" s="82"/>
      <c r="J30" s="82"/>
      <c r="K30" s="103"/>
      <c r="L30" s="81"/>
    </row>
    <row r="31" spans="1:16" ht="19.5" customHeight="1" x14ac:dyDescent="0.3">
      <c r="A31" s="81"/>
      <c r="B31" s="102"/>
      <c r="C31" s="80"/>
      <c r="D31" s="81"/>
      <c r="E31" s="80"/>
      <c r="F31" s="80"/>
      <c r="G31" s="81"/>
      <c r="H31" s="82"/>
      <c r="I31" s="82"/>
      <c r="J31" s="82"/>
      <c r="K31" s="103"/>
      <c r="L31" s="81"/>
    </row>
    <row r="32" spans="1:16" ht="19.5" customHeight="1" x14ac:dyDescent="0.3">
      <c r="A32" s="81"/>
      <c r="B32" s="102"/>
      <c r="C32" s="80"/>
      <c r="D32" s="81"/>
      <c r="E32" s="80"/>
      <c r="F32" s="80"/>
      <c r="G32" s="81"/>
      <c r="H32" s="82"/>
      <c r="I32" s="82"/>
      <c r="J32" s="82"/>
      <c r="K32" s="103"/>
      <c r="L32" s="81"/>
    </row>
    <row r="33" spans="1:12" ht="19.5" customHeight="1" x14ac:dyDescent="0.3">
      <c r="A33" s="81"/>
      <c r="B33" s="102"/>
      <c r="C33" s="80"/>
      <c r="D33" s="81"/>
      <c r="E33" s="80"/>
      <c r="F33" s="80"/>
      <c r="G33" s="81"/>
      <c r="H33" s="82"/>
      <c r="I33" s="82"/>
      <c r="J33" s="82"/>
      <c r="K33" s="103"/>
      <c r="L33" s="81"/>
    </row>
    <row r="34" spans="1:12" ht="19.5" customHeight="1" x14ac:dyDescent="0.3"/>
    <row r="35" spans="1:12" x14ac:dyDescent="0.3">
      <c r="A35" s="65"/>
      <c r="L35" s="67"/>
    </row>
    <row r="36" spans="1:12" x14ac:dyDescent="0.3">
      <c r="A36" s="65"/>
      <c r="L36" s="67"/>
    </row>
    <row r="37" spans="1:12" x14ac:dyDescent="0.3">
      <c r="A37" s="65"/>
      <c r="L37" s="67"/>
    </row>
  </sheetData>
  <pageMargins left="0.62992125984251968" right="0.23622047244094491" top="0.74803149606299213" bottom="0.74803149606299213" header="0.31496062992125984" footer="0.31496062992125984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pageSetUpPr fitToPage="1"/>
  </sheetPr>
  <dimension ref="A1:P68"/>
  <sheetViews>
    <sheetView zoomScale="70" zoomScaleNormal="70" workbookViewId="0">
      <selection activeCell="S8" sqref="S8"/>
    </sheetView>
  </sheetViews>
  <sheetFormatPr defaultRowHeight="13.2" x14ac:dyDescent="0.25"/>
  <cols>
    <col min="1" max="1" width="9.109375" style="136"/>
    <col min="2" max="2" width="28.5546875" style="136" customWidth="1"/>
    <col min="3" max="3" width="20.5546875" style="136" hidden="1" customWidth="1"/>
    <col min="4" max="13" width="9.109375" style="136"/>
    <col min="14" max="14" width="10.109375" style="136" customWidth="1"/>
    <col min="15" max="15" width="12" style="136" customWidth="1"/>
    <col min="16" max="16" width="6.6640625" style="137" customWidth="1"/>
    <col min="17" max="257" width="9.109375" style="136"/>
    <col min="258" max="258" width="39" style="136" customWidth="1"/>
    <col min="259" max="259" width="20.5546875" style="136" customWidth="1"/>
    <col min="260" max="269" width="9.109375" style="136"/>
    <col min="270" max="270" width="10.109375" style="136" customWidth="1"/>
    <col min="271" max="271" width="12" style="136" customWidth="1"/>
    <col min="272" max="513" width="9.109375" style="136"/>
    <col min="514" max="514" width="39" style="136" customWidth="1"/>
    <col min="515" max="515" width="20.5546875" style="136" customWidth="1"/>
    <col min="516" max="525" width="9.109375" style="136"/>
    <col min="526" max="526" width="10.109375" style="136" customWidth="1"/>
    <col min="527" max="527" width="12" style="136" customWidth="1"/>
    <col min="528" max="769" width="9.109375" style="136"/>
    <col min="770" max="770" width="39" style="136" customWidth="1"/>
    <col min="771" max="771" width="20.5546875" style="136" customWidth="1"/>
    <col min="772" max="781" width="9.109375" style="136"/>
    <col min="782" max="782" width="10.109375" style="136" customWidth="1"/>
    <col min="783" max="783" width="12" style="136" customWidth="1"/>
    <col min="784" max="1025" width="9.109375" style="136"/>
    <col min="1026" max="1026" width="39" style="136" customWidth="1"/>
    <col min="1027" max="1027" width="20.5546875" style="136" customWidth="1"/>
    <col min="1028" max="1037" width="9.109375" style="136"/>
    <col min="1038" max="1038" width="10.109375" style="136" customWidth="1"/>
    <col min="1039" max="1039" width="12" style="136" customWidth="1"/>
    <col min="1040" max="1281" width="9.109375" style="136"/>
    <col min="1282" max="1282" width="39" style="136" customWidth="1"/>
    <col min="1283" max="1283" width="20.5546875" style="136" customWidth="1"/>
    <col min="1284" max="1293" width="9.109375" style="136"/>
    <col min="1294" max="1294" width="10.109375" style="136" customWidth="1"/>
    <col min="1295" max="1295" width="12" style="136" customWidth="1"/>
    <col min="1296" max="1537" width="9.109375" style="136"/>
    <col min="1538" max="1538" width="39" style="136" customWidth="1"/>
    <col min="1539" max="1539" width="20.5546875" style="136" customWidth="1"/>
    <col min="1540" max="1549" width="9.109375" style="136"/>
    <col min="1550" max="1550" width="10.109375" style="136" customWidth="1"/>
    <col min="1551" max="1551" width="12" style="136" customWidth="1"/>
    <col min="1552" max="1793" width="9.109375" style="136"/>
    <col min="1794" max="1794" width="39" style="136" customWidth="1"/>
    <col min="1795" max="1795" width="20.5546875" style="136" customWidth="1"/>
    <col min="1796" max="1805" width="9.109375" style="136"/>
    <col min="1806" max="1806" width="10.109375" style="136" customWidth="1"/>
    <col min="1807" max="1807" width="12" style="136" customWidth="1"/>
    <col min="1808" max="2049" width="9.109375" style="136"/>
    <col min="2050" max="2050" width="39" style="136" customWidth="1"/>
    <col min="2051" max="2051" width="20.5546875" style="136" customWidth="1"/>
    <col min="2052" max="2061" width="9.109375" style="136"/>
    <col min="2062" max="2062" width="10.109375" style="136" customWidth="1"/>
    <col min="2063" max="2063" width="12" style="136" customWidth="1"/>
    <col min="2064" max="2305" width="9.109375" style="136"/>
    <col min="2306" max="2306" width="39" style="136" customWidth="1"/>
    <col min="2307" max="2307" width="20.5546875" style="136" customWidth="1"/>
    <col min="2308" max="2317" width="9.109375" style="136"/>
    <col min="2318" max="2318" width="10.109375" style="136" customWidth="1"/>
    <col min="2319" max="2319" width="12" style="136" customWidth="1"/>
    <col min="2320" max="2561" width="9.109375" style="136"/>
    <col min="2562" max="2562" width="39" style="136" customWidth="1"/>
    <col min="2563" max="2563" width="20.5546875" style="136" customWidth="1"/>
    <col min="2564" max="2573" width="9.109375" style="136"/>
    <col min="2574" max="2574" width="10.109375" style="136" customWidth="1"/>
    <col min="2575" max="2575" width="12" style="136" customWidth="1"/>
    <col min="2576" max="2817" width="9.109375" style="136"/>
    <col min="2818" max="2818" width="39" style="136" customWidth="1"/>
    <col min="2819" max="2819" width="20.5546875" style="136" customWidth="1"/>
    <col min="2820" max="2829" width="9.109375" style="136"/>
    <col min="2830" max="2830" width="10.109375" style="136" customWidth="1"/>
    <col min="2831" max="2831" width="12" style="136" customWidth="1"/>
    <col min="2832" max="3073" width="9.109375" style="136"/>
    <col min="3074" max="3074" width="39" style="136" customWidth="1"/>
    <col min="3075" max="3075" width="20.5546875" style="136" customWidth="1"/>
    <col min="3076" max="3085" width="9.109375" style="136"/>
    <col min="3086" max="3086" width="10.109375" style="136" customWidth="1"/>
    <col min="3087" max="3087" width="12" style="136" customWidth="1"/>
    <col min="3088" max="3329" width="9.109375" style="136"/>
    <col min="3330" max="3330" width="39" style="136" customWidth="1"/>
    <col min="3331" max="3331" width="20.5546875" style="136" customWidth="1"/>
    <col min="3332" max="3341" width="9.109375" style="136"/>
    <col min="3342" max="3342" width="10.109375" style="136" customWidth="1"/>
    <col min="3343" max="3343" width="12" style="136" customWidth="1"/>
    <col min="3344" max="3585" width="9.109375" style="136"/>
    <col min="3586" max="3586" width="39" style="136" customWidth="1"/>
    <col min="3587" max="3587" width="20.5546875" style="136" customWidth="1"/>
    <col min="3588" max="3597" width="9.109375" style="136"/>
    <col min="3598" max="3598" width="10.109375" style="136" customWidth="1"/>
    <col min="3599" max="3599" width="12" style="136" customWidth="1"/>
    <col min="3600" max="3841" width="9.109375" style="136"/>
    <col min="3842" max="3842" width="39" style="136" customWidth="1"/>
    <col min="3843" max="3843" width="20.5546875" style="136" customWidth="1"/>
    <col min="3844" max="3853" width="9.109375" style="136"/>
    <col min="3854" max="3854" width="10.109375" style="136" customWidth="1"/>
    <col min="3855" max="3855" width="12" style="136" customWidth="1"/>
    <col min="3856" max="4097" width="9.109375" style="136"/>
    <col min="4098" max="4098" width="39" style="136" customWidth="1"/>
    <col min="4099" max="4099" width="20.5546875" style="136" customWidth="1"/>
    <col min="4100" max="4109" width="9.109375" style="136"/>
    <col min="4110" max="4110" width="10.109375" style="136" customWidth="1"/>
    <col min="4111" max="4111" width="12" style="136" customWidth="1"/>
    <col min="4112" max="4353" width="9.109375" style="136"/>
    <col min="4354" max="4354" width="39" style="136" customWidth="1"/>
    <col min="4355" max="4355" width="20.5546875" style="136" customWidth="1"/>
    <col min="4356" max="4365" width="9.109375" style="136"/>
    <col min="4366" max="4366" width="10.109375" style="136" customWidth="1"/>
    <col min="4367" max="4367" width="12" style="136" customWidth="1"/>
    <col min="4368" max="4609" width="9.109375" style="136"/>
    <col min="4610" max="4610" width="39" style="136" customWidth="1"/>
    <col min="4611" max="4611" width="20.5546875" style="136" customWidth="1"/>
    <col min="4612" max="4621" width="9.109375" style="136"/>
    <col min="4622" max="4622" width="10.109375" style="136" customWidth="1"/>
    <col min="4623" max="4623" width="12" style="136" customWidth="1"/>
    <col min="4624" max="4865" width="9.109375" style="136"/>
    <col min="4866" max="4866" width="39" style="136" customWidth="1"/>
    <col min="4867" max="4867" width="20.5546875" style="136" customWidth="1"/>
    <col min="4868" max="4877" width="9.109375" style="136"/>
    <col min="4878" max="4878" width="10.109375" style="136" customWidth="1"/>
    <col min="4879" max="4879" width="12" style="136" customWidth="1"/>
    <col min="4880" max="5121" width="9.109375" style="136"/>
    <col min="5122" max="5122" width="39" style="136" customWidth="1"/>
    <col min="5123" max="5123" width="20.5546875" style="136" customWidth="1"/>
    <col min="5124" max="5133" width="9.109375" style="136"/>
    <col min="5134" max="5134" width="10.109375" style="136" customWidth="1"/>
    <col min="5135" max="5135" width="12" style="136" customWidth="1"/>
    <col min="5136" max="5377" width="9.109375" style="136"/>
    <col min="5378" max="5378" width="39" style="136" customWidth="1"/>
    <col min="5379" max="5379" width="20.5546875" style="136" customWidth="1"/>
    <col min="5380" max="5389" width="9.109375" style="136"/>
    <col min="5390" max="5390" width="10.109375" style="136" customWidth="1"/>
    <col min="5391" max="5391" width="12" style="136" customWidth="1"/>
    <col min="5392" max="5633" width="9.109375" style="136"/>
    <col min="5634" max="5634" width="39" style="136" customWidth="1"/>
    <col min="5635" max="5635" width="20.5546875" style="136" customWidth="1"/>
    <col min="5636" max="5645" width="9.109375" style="136"/>
    <col min="5646" max="5646" width="10.109375" style="136" customWidth="1"/>
    <col min="5647" max="5647" width="12" style="136" customWidth="1"/>
    <col min="5648" max="5889" width="9.109375" style="136"/>
    <col min="5890" max="5890" width="39" style="136" customWidth="1"/>
    <col min="5891" max="5891" width="20.5546875" style="136" customWidth="1"/>
    <col min="5892" max="5901" width="9.109375" style="136"/>
    <col min="5902" max="5902" width="10.109375" style="136" customWidth="1"/>
    <col min="5903" max="5903" width="12" style="136" customWidth="1"/>
    <col min="5904" max="6145" width="9.109375" style="136"/>
    <col min="6146" max="6146" width="39" style="136" customWidth="1"/>
    <col min="6147" max="6147" width="20.5546875" style="136" customWidth="1"/>
    <col min="6148" max="6157" width="9.109375" style="136"/>
    <col min="6158" max="6158" width="10.109375" style="136" customWidth="1"/>
    <col min="6159" max="6159" width="12" style="136" customWidth="1"/>
    <col min="6160" max="6401" width="9.109375" style="136"/>
    <col min="6402" max="6402" width="39" style="136" customWidth="1"/>
    <col min="6403" max="6403" width="20.5546875" style="136" customWidth="1"/>
    <col min="6404" max="6413" width="9.109375" style="136"/>
    <col min="6414" max="6414" width="10.109375" style="136" customWidth="1"/>
    <col min="6415" max="6415" width="12" style="136" customWidth="1"/>
    <col min="6416" max="6657" width="9.109375" style="136"/>
    <col min="6658" max="6658" width="39" style="136" customWidth="1"/>
    <col min="6659" max="6659" width="20.5546875" style="136" customWidth="1"/>
    <col min="6660" max="6669" width="9.109375" style="136"/>
    <col min="6670" max="6670" width="10.109375" style="136" customWidth="1"/>
    <col min="6671" max="6671" width="12" style="136" customWidth="1"/>
    <col min="6672" max="6913" width="9.109375" style="136"/>
    <col min="6914" max="6914" width="39" style="136" customWidth="1"/>
    <col min="6915" max="6915" width="20.5546875" style="136" customWidth="1"/>
    <col min="6916" max="6925" width="9.109375" style="136"/>
    <col min="6926" max="6926" width="10.109375" style="136" customWidth="1"/>
    <col min="6927" max="6927" width="12" style="136" customWidth="1"/>
    <col min="6928" max="7169" width="9.109375" style="136"/>
    <col min="7170" max="7170" width="39" style="136" customWidth="1"/>
    <col min="7171" max="7171" width="20.5546875" style="136" customWidth="1"/>
    <col min="7172" max="7181" width="9.109375" style="136"/>
    <col min="7182" max="7182" width="10.109375" style="136" customWidth="1"/>
    <col min="7183" max="7183" width="12" style="136" customWidth="1"/>
    <col min="7184" max="7425" width="9.109375" style="136"/>
    <col min="7426" max="7426" width="39" style="136" customWidth="1"/>
    <col min="7427" max="7427" width="20.5546875" style="136" customWidth="1"/>
    <col min="7428" max="7437" width="9.109375" style="136"/>
    <col min="7438" max="7438" width="10.109375" style="136" customWidth="1"/>
    <col min="7439" max="7439" width="12" style="136" customWidth="1"/>
    <col min="7440" max="7681" width="9.109375" style="136"/>
    <col min="7682" max="7682" width="39" style="136" customWidth="1"/>
    <col min="7683" max="7683" width="20.5546875" style="136" customWidth="1"/>
    <col min="7684" max="7693" width="9.109375" style="136"/>
    <col min="7694" max="7694" width="10.109375" style="136" customWidth="1"/>
    <col min="7695" max="7695" width="12" style="136" customWidth="1"/>
    <col min="7696" max="7937" width="9.109375" style="136"/>
    <col min="7938" max="7938" width="39" style="136" customWidth="1"/>
    <col min="7939" max="7939" width="20.5546875" style="136" customWidth="1"/>
    <col min="7940" max="7949" width="9.109375" style="136"/>
    <col min="7950" max="7950" width="10.109375" style="136" customWidth="1"/>
    <col min="7951" max="7951" width="12" style="136" customWidth="1"/>
    <col min="7952" max="8193" width="9.109375" style="136"/>
    <col min="8194" max="8194" width="39" style="136" customWidth="1"/>
    <col min="8195" max="8195" width="20.5546875" style="136" customWidth="1"/>
    <col min="8196" max="8205" width="9.109375" style="136"/>
    <col min="8206" max="8206" width="10.109375" style="136" customWidth="1"/>
    <col min="8207" max="8207" width="12" style="136" customWidth="1"/>
    <col min="8208" max="8449" width="9.109375" style="136"/>
    <col min="8450" max="8450" width="39" style="136" customWidth="1"/>
    <col min="8451" max="8451" width="20.5546875" style="136" customWidth="1"/>
    <col min="8452" max="8461" width="9.109375" style="136"/>
    <col min="8462" max="8462" width="10.109375" style="136" customWidth="1"/>
    <col min="8463" max="8463" width="12" style="136" customWidth="1"/>
    <col min="8464" max="8705" width="9.109375" style="136"/>
    <col min="8706" max="8706" width="39" style="136" customWidth="1"/>
    <col min="8707" max="8707" width="20.5546875" style="136" customWidth="1"/>
    <col min="8708" max="8717" width="9.109375" style="136"/>
    <col min="8718" max="8718" width="10.109375" style="136" customWidth="1"/>
    <col min="8719" max="8719" width="12" style="136" customWidth="1"/>
    <col min="8720" max="8961" width="9.109375" style="136"/>
    <col min="8962" max="8962" width="39" style="136" customWidth="1"/>
    <col min="8963" max="8963" width="20.5546875" style="136" customWidth="1"/>
    <col min="8964" max="8973" width="9.109375" style="136"/>
    <col min="8974" max="8974" width="10.109375" style="136" customWidth="1"/>
    <col min="8975" max="8975" width="12" style="136" customWidth="1"/>
    <col min="8976" max="9217" width="9.109375" style="136"/>
    <col min="9218" max="9218" width="39" style="136" customWidth="1"/>
    <col min="9219" max="9219" width="20.5546875" style="136" customWidth="1"/>
    <col min="9220" max="9229" width="9.109375" style="136"/>
    <col min="9230" max="9230" width="10.109375" style="136" customWidth="1"/>
    <col min="9231" max="9231" width="12" style="136" customWidth="1"/>
    <col min="9232" max="9473" width="9.109375" style="136"/>
    <col min="9474" max="9474" width="39" style="136" customWidth="1"/>
    <col min="9475" max="9475" width="20.5546875" style="136" customWidth="1"/>
    <col min="9476" max="9485" width="9.109375" style="136"/>
    <col min="9486" max="9486" width="10.109375" style="136" customWidth="1"/>
    <col min="9487" max="9487" width="12" style="136" customWidth="1"/>
    <col min="9488" max="9729" width="9.109375" style="136"/>
    <col min="9730" max="9730" width="39" style="136" customWidth="1"/>
    <col min="9731" max="9731" width="20.5546875" style="136" customWidth="1"/>
    <col min="9732" max="9741" width="9.109375" style="136"/>
    <col min="9742" max="9742" width="10.109375" style="136" customWidth="1"/>
    <col min="9743" max="9743" width="12" style="136" customWidth="1"/>
    <col min="9744" max="9985" width="9.109375" style="136"/>
    <col min="9986" max="9986" width="39" style="136" customWidth="1"/>
    <col min="9987" max="9987" width="20.5546875" style="136" customWidth="1"/>
    <col min="9988" max="9997" width="9.109375" style="136"/>
    <col min="9998" max="9998" width="10.109375" style="136" customWidth="1"/>
    <col min="9999" max="9999" width="12" style="136" customWidth="1"/>
    <col min="10000" max="10241" width="9.109375" style="136"/>
    <col min="10242" max="10242" width="39" style="136" customWidth="1"/>
    <col min="10243" max="10243" width="20.5546875" style="136" customWidth="1"/>
    <col min="10244" max="10253" width="9.109375" style="136"/>
    <col min="10254" max="10254" width="10.109375" style="136" customWidth="1"/>
    <col min="10255" max="10255" width="12" style="136" customWidth="1"/>
    <col min="10256" max="10497" width="9.109375" style="136"/>
    <col min="10498" max="10498" width="39" style="136" customWidth="1"/>
    <col min="10499" max="10499" width="20.5546875" style="136" customWidth="1"/>
    <col min="10500" max="10509" width="9.109375" style="136"/>
    <col min="10510" max="10510" width="10.109375" style="136" customWidth="1"/>
    <col min="10511" max="10511" width="12" style="136" customWidth="1"/>
    <col min="10512" max="10753" width="9.109375" style="136"/>
    <col min="10754" max="10754" width="39" style="136" customWidth="1"/>
    <col min="10755" max="10755" width="20.5546875" style="136" customWidth="1"/>
    <col min="10756" max="10765" width="9.109375" style="136"/>
    <col min="10766" max="10766" width="10.109375" style="136" customWidth="1"/>
    <col min="10767" max="10767" width="12" style="136" customWidth="1"/>
    <col min="10768" max="11009" width="9.109375" style="136"/>
    <col min="11010" max="11010" width="39" style="136" customWidth="1"/>
    <col min="11011" max="11011" width="20.5546875" style="136" customWidth="1"/>
    <col min="11012" max="11021" width="9.109375" style="136"/>
    <col min="11022" max="11022" width="10.109375" style="136" customWidth="1"/>
    <col min="11023" max="11023" width="12" style="136" customWidth="1"/>
    <col min="11024" max="11265" width="9.109375" style="136"/>
    <col min="11266" max="11266" width="39" style="136" customWidth="1"/>
    <col min="11267" max="11267" width="20.5546875" style="136" customWidth="1"/>
    <col min="11268" max="11277" width="9.109375" style="136"/>
    <col min="11278" max="11278" width="10.109375" style="136" customWidth="1"/>
    <col min="11279" max="11279" width="12" style="136" customWidth="1"/>
    <col min="11280" max="11521" width="9.109375" style="136"/>
    <col min="11522" max="11522" width="39" style="136" customWidth="1"/>
    <col min="11523" max="11523" width="20.5546875" style="136" customWidth="1"/>
    <col min="11524" max="11533" width="9.109375" style="136"/>
    <col min="11534" max="11534" width="10.109375" style="136" customWidth="1"/>
    <col min="11535" max="11535" width="12" style="136" customWidth="1"/>
    <col min="11536" max="11777" width="9.109375" style="136"/>
    <col min="11778" max="11778" width="39" style="136" customWidth="1"/>
    <col min="11779" max="11779" width="20.5546875" style="136" customWidth="1"/>
    <col min="11780" max="11789" width="9.109375" style="136"/>
    <col min="11790" max="11790" width="10.109375" style="136" customWidth="1"/>
    <col min="11791" max="11791" width="12" style="136" customWidth="1"/>
    <col min="11792" max="12033" width="9.109375" style="136"/>
    <col min="12034" max="12034" width="39" style="136" customWidth="1"/>
    <col min="12035" max="12035" width="20.5546875" style="136" customWidth="1"/>
    <col min="12036" max="12045" width="9.109375" style="136"/>
    <col min="12046" max="12046" width="10.109375" style="136" customWidth="1"/>
    <col min="12047" max="12047" width="12" style="136" customWidth="1"/>
    <col min="12048" max="12289" width="9.109375" style="136"/>
    <col min="12290" max="12290" width="39" style="136" customWidth="1"/>
    <col min="12291" max="12291" width="20.5546875" style="136" customWidth="1"/>
    <col min="12292" max="12301" width="9.109375" style="136"/>
    <col min="12302" max="12302" width="10.109375" style="136" customWidth="1"/>
    <col min="12303" max="12303" width="12" style="136" customWidth="1"/>
    <col min="12304" max="12545" width="9.109375" style="136"/>
    <col min="12546" max="12546" width="39" style="136" customWidth="1"/>
    <col min="12547" max="12547" width="20.5546875" style="136" customWidth="1"/>
    <col min="12548" max="12557" width="9.109375" style="136"/>
    <col min="12558" max="12558" width="10.109375" style="136" customWidth="1"/>
    <col min="12559" max="12559" width="12" style="136" customWidth="1"/>
    <col min="12560" max="12801" width="9.109375" style="136"/>
    <col min="12802" max="12802" width="39" style="136" customWidth="1"/>
    <col min="12803" max="12803" width="20.5546875" style="136" customWidth="1"/>
    <col min="12804" max="12813" width="9.109375" style="136"/>
    <col min="12814" max="12814" width="10.109375" style="136" customWidth="1"/>
    <col min="12815" max="12815" width="12" style="136" customWidth="1"/>
    <col min="12816" max="13057" width="9.109375" style="136"/>
    <col min="13058" max="13058" width="39" style="136" customWidth="1"/>
    <col min="13059" max="13059" width="20.5546875" style="136" customWidth="1"/>
    <col min="13060" max="13069" width="9.109375" style="136"/>
    <col min="13070" max="13070" width="10.109375" style="136" customWidth="1"/>
    <col min="13071" max="13071" width="12" style="136" customWidth="1"/>
    <col min="13072" max="13313" width="9.109375" style="136"/>
    <col min="13314" max="13314" width="39" style="136" customWidth="1"/>
    <col min="13315" max="13315" width="20.5546875" style="136" customWidth="1"/>
    <col min="13316" max="13325" width="9.109375" style="136"/>
    <col min="13326" max="13326" width="10.109375" style="136" customWidth="1"/>
    <col min="13327" max="13327" width="12" style="136" customWidth="1"/>
    <col min="13328" max="13569" width="9.109375" style="136"/>
    <col min="13570" max="13570" width="39" style="136" customWidth="1"/>
    <col min="13571" max="13571" width="20.5546875" style="136" customWidth="1"/>
    <col min="13572" max="13581" width="9.109375" style="136"/>
    <col min="13582" max="13582" width="10.109375" style="136" customWidth="1"/>
    <col min="13583" max="13583" width="12" style="136" customWidth="1"/>
    <col min="13584" max="13825" width="9.109375" style="136"/>
    <col min="13826" max="13826" width="39" style="136" customWidth="1"/>
    <col min="13827" max="13827" width="20.5546875" style="136" customWidth="1"/>
    <col min="13828" max="13837" width="9.109375" style="136"/>
    <col min="13838" max="13838" width="10.109375" style="136" customWidth="1"/>
    <col min="13839" max="13839" width="12" style="136" customWidth="1"/>
    <col min="13840" max="14081" width="9.109375" style="136"/>
    <col min="14082" max="14082" width="39" style="136" customWidth="1"/>
    <col min="14083" max="14083" width="20.5546875" style="136" customWidth="1"/>
    <col min="14084" max="14093" width="9.109375" style="136"/>
    <col min="14094" max="14094" width="10.109375" style="136" customWidth="1"/>
    <col min="14095" max="14095" width="12" style="136" customWidth="1"/>
    <col min="14096" max="14337" width="9.109375" style="136"/>
    <col min="14338" max="14338" width="39" style="136" customWidth="1"/>
    <col min="14339" max="14339" width="20.5546875" style="136" customWidth="1"/>
    <col min="14340" max="14349" width="9.109375" style="136"/>
    <col min="14350" max="14350" width="10.109375" style="136" customWidth="1"/>
    <col min="14351" max="14351" width="12" style="136" customWidth="1"/>
    <col min="14352" max="14593" width="9.109375" style="136"/>
    <col min="14594" max="14594" width="39" style="136" customWidth="1"/>
    <col min="14595" max="14595" width="20.5546875" style="136" customWidth="1"/>
    <col min="14596" max="14605" width="9.109375" style="136"/>
    <col min="14606" max="14606" width="10.109375" style="136" customWidth="1"/>
    <col min="14607" max="14607" width="12" style="136" customWidth="1"/>
    <col min="14608" max="14849" width="9.109375" style="136"/>
    <col min="14850" max="14850" width="39" style="136" customWidth="1"/>
    <col min="14851" max="14851" width="20.5546875" style="136" customWidth="1"/>
    <col min="14852" max="14861" width="9.109375" style="136"/>
    <col min="14862" max="14862" width="10.109375" style="136" customWidth="1"/>
    <col min="14863" max="14863" width="12" style="136" customWidth="1"/>
    <col min="14864" max="15105" width="9.109375" style="136"/>
    <col min="15106" max="15106" width="39" style="136" customWidth="1"/>
    <col min="15107" max="15107" width="20.5546875" style="136" customWidth="1"/>
    <col min="15108" max="15117" width="9.109375" style="136"/>
    <col min="15118" max="15118" width="10.109375" style="136" customWidth="1"/>
    <col min="15119" max="15119" width="12" style="136" customWidth="1"/>
    <col min="15120" max="15361" width="9.109375" style="136"/>
    <col min="15362" max="15362" width="39" style="136" customWidth="1"/>
    <col min="15363" max="15363" width="20.5546875" style="136" customWidth="1"/>
    <col min="15364" max="15373" width="9.109375" style="136"/>
    <col min="15374" max="15374" width="10.109375" style="136" customWidth="1"/>
    <col min="15375" max="15375" width="12" style="136" customWidth="1"/>
    <col min="15376" max="15617" width="9.109375" style="136"/>
    <col min="15618" max="15618" width="39" style="136" customWidth="1"/>
    <col min="15619" max="15619" width="20.5546875" style="136" customWidth="1"/>
    <col min="15620" max="15629" width="9.109375" style="136"/>
    <col min="15630" max="15630" width="10.109375" style="136" customWidth="1"/>
    <col min="15631" max="15631" width="12" style="136" customWidth="1"/>
    <col min="15632" max="15873" width="9.109375" style="136"/>
    <col min="15874" max="15874" width="39" style="136" customWidth="1"/>
    <col min="15875" max="15875" width="20.5546875" style="136" customWidth="1"/>
    <col min="15876" max="15885" width="9.109375" style="136"/>
    <col min="15886" max="15886" width="10.109375" style="136" customWidth="1"/>
    <col min="15887" max="15887" width="12" style="136" customWidth="1"/>
    <col min="15888" max="16129" width="9.109375" style="136"/>
    <col min="16130" max="16130" width="39" style="136" customWidth="1"/>
    <col min="16131" max="16131" width="20.5546875" style="136" customWidth="1"/>
    <col min="16132" max="16141" width="9.109375" style="136"/>
    <col min="16142" max="16142" width="10.109375" style="136" customWidth="1"/>
    <col min="16143" max="16143" width="12" style="136" customWidth="1"/>
    <col min="16144" max="16384" width="9.109375" style="136"/>
  </cols>
  <sheetData>
    <row r="1" spans="1:15" ht="29.25" customHeight="1" x14ac:dyDescent="0.25">
      <c r="D1" s="160" t="str">
        <f>TRIM([4]Finals!$G$1)</f>
        <v>ARVĪDA MANFELDA XIII PIEMIŅAS SACENSĪBAS</v>
      </c>
    </row>
    <row r="2" spans="1:15" ht="23.25" customHeight="1" x14ac:dyDescent="0.25">
      <c r="D2" s="159" t="str">
        <f>TRIM([4]Finals!$G$2)</f>
        <v>Aizpute 8. - 10.10.2021.</v>
      </c>
    </row>
    <row r="3" spans="1:15" ht="21" x14ac:dyDescent="0.4">
      <c r="A3" s="158"/>
      <c r="B3" s="157" t="str">
        <f>[4]Finals!G4</f>
        <v xml:space="preserve">       FINĀLS PŠ-40</v>
      </c>
      <c r="F3" s="156" t="s">
        <v>77</v>
      </c>
    </row>
    <row r="4" spans="1:15" ht="28.8" x14ac:dyDescent="0.3">
      <c r="A4" s="49" t="s">
        <v>78</v>
      </c>
      <c r="B4" s="155" t="s">
        <v>79</v>
      </c>
      <c r="C4" s="154" t="s">
        <v>6</v>
      </c>
      <c r="E4" s="183" t="s">
        <v>80</v>
      </c>
      <c r="F4" s="184"/>
      <c r="G4" s="183" t="s">
        <v>81</v>
      </c>
      <c r="H4" s="184"/>
      <c r="I4" s="184"/>
      <c r="J4" s="184"/>
      <c r="K4" s="184"/>
      <c r="L4" s="184"/>
      <c r="M4" s="185"/>
      <c r="N4" s="153" t="s">
        <v>3</v>
      </c>
      <c r="O4" s="152" t="s">
        <v>82</v>
      </c>
    </row>
    <row r="5" spans="1:15" ht="18" customHeight="1" x14ac:dyDescent="0.3">
      <c r="A5" s="168" t="s">
        <v>83</v>
      </c>
      <c r="B5" s="171" t="str">
        <f>[4]Finals!G8</f>
        <v>Dženeta EVARDSONE</v>
      </c>
      <c r="C5" s="174" t="s">
        <v>194</v>
      </c>
      <c r="D5" s="144"/>
      <c r="E5" s="143">
        <f>SUM(E6:E11)</f>
        <v>48.400000000000006</v>
      </c>
      <c r="F5" s="143">
        <f t="shared" ref="F5:M5" si="0">SUM(F6:F11)+E5</f>
        <v>99.600000000000009</v>
      </c>
      <c r="G5" s="143">
        <f t="shared" si="0"/>
        <v>119.4</v>
      </c>
      <c r="H5" s="143">
        <f t="shared" si="0"/>
        <v>140</v>
      </c>
      <c r="I5" s="143">
        <f t="shared" si="0"/>
        <v>158.19999999999999</v>
      </c>
      <c r="J5" s="143">
        <f t="shared" si="0"/>
        <v>178.2</v>
      </c>
      <c r="K5" s="143">
        <f t="shared" si="0"/>
        <v>178.2</v>
      </c>
      <c r="L5" s="143">
        <f t="shared" si="0"/>
        <v>178.2</v>
      </c>
      <c r="M5" s="151">
        <f t="shared" si="0"/>
        <v>178.2</v>
      </c>
      <c r="N5" s="177">
        <f>RANK(M5,($M$5,$M$13,$M$21,$M$29,$M$37,$M$45,$M$53,$M$61),0)</f>
        <v>5</v>
      </c>
      <c r="O5" s="180">
        <f>MAX($M$5,$M$13,$M$21,$M$29,$M$37,$M$45,$M$53,$M$61)-M5</f>
        <v>66.099999999999994</v>
      </c>
    </row>
    <row r="6" spans="1:15" x14ac:dyDescent="0.25">
      <c r="A6" s="169"/>
      <c r="B6" s="172"/>
      <c r="C6" s="175"/>
      <c r="D6" s="142" t="s">
        <v>14</v>
      </c>
      <c r="E6" s="141">
        <f>[4]Finals!H8</f>
        <v>9.9</v>
      </c>
      <c r="F6" s="141">
        <f>[4]Finals!N8</f>
        <v>10.5</v>
      </c>
      <c r="G6" s="141">
        <f>[4]Finals!T8</f>
        <v>9.4</v>
      </c>
      <c r="H6" s="141">
        <f>[4]Finals!W8</f>
        <v>10</v>
      </c>
      <c r="I6" s="141">
        <f>[4]Finals!Z8</f>
        <v>8</v>
      </c>
      <c r="J6" s="141">
        <f>[4]Finals!AC8</f>
        <v>10.199999999999999</v>
      </c>
      <c r="K6" s="141">
        <f>[4]Finals!AF8</f>
        <v>0</v>
      </c>
      <c r="L6" s="141">
        <f>[4]Finals!AI8</f>
        <v>0</v>
      </c>
      <c r="M6" s="141">
        <f>[4]Finals!AL8</f>
        <v>0</v>
      </c>
      <c r="N6" s="178"/>
      <c r="O6" s="181"/>
    </row>
    <row r="7" spans="1:15" x14ac:dyDescent="0.25">
      <c r="A7" s="169"/>
      <c r="B7" s="172"/>
      <c r="C7" s="175"/>
      <c r="D7" s="142" t="s">
        <v>15</v>
      </c>
      <c r="E7" s="141">
        <f>[4]Finals!I8</f>
        <v>10.3</v>
      </c>
      <c r="F7" s="141">
        <f>[4]Finals!O8</f>
        <v>9</v>
      </c>
      <c r="G7" s="141">
        <f>[4]Finals!U8</f>
        <v>10.4</v>
      </c>
      <c r="H7" s="141">
        <f>[4]Finals!X8</f>
        <v>10.6</v>
      </c>
      <c r="I7" s="141">
        <f>[4]Finals!AA8</f>
        <v>10.199999999999999</v>
      </c>
      <c r="J7" s="141">
        <f>[4]Finals!AD8</f>
        <v>9.8000000000000007</v>
      </c>
      <c r="K7" s="141">
        <f>[4]Finals!AG8</f>
        <v>0</v>
      </c>
      <c r="L7" s="141">
        <f>[4]Finals!AJ8</f>
        <v>0</v>
      </c>
      <c r="M7" s="141">
        <f>[4]Finals!AM8</f>
        <v>0</v>
      </c>
      <c r="N7" s="178"/>
      <c r="O7" s="181"/>
    </row>
    <row r="8" spans="1:15" x14ac:dyDescent="0.25">
      <c r="A8" s="169"/>
      <c r="B8" s="172"/>
      <c r="C8" s="175"/>
      <c r="D8" s="142" t="s">
        <v>16</v>
      </c>
      <c r="E8" s="141">
        <f>[4]Finals!J8</f>
        <v>9.1</v>
      </c>
      <c r="F8" s="141">
        <f>[4]Finals!P8</f>
        <v>10.4</v>
      </c>
      <c r="G8" s="141"/>
      <c r="H8" s="141"/>
      <c r="I8" s="141"/>
      <c r="J8" s="141"/>
      <c r="K8" s="141"/>
      <c r="L8" s="141"/>
      <c r="M8" s="141"/>
      <c r="N8" s="178"/>
      <c r="O8" s="181"/>
    </row>
    <row r="9" spans="1:15" x14ac:dyDescent="0.25">
      <c r="A9" s="169"/>
      <c r="B9" s="172"/>
      <c r="C9" s="175"/>
      <c r="D9" s="142" t="s">
        <v>17</v>
      </c>
      <c r="E9" s="141">
        <f>[4]Finals!K8</f>
        <v>9.9</v>
      </c>
      <c r="F9" s="141">
        <f>[4]Finals!Q8</f>
        <v>10.8</v>
      </c>
      <c r="G9" s="141"/>
      <c r="H9" s="141"/>
      <c r="I9" s="141"/>
      <c r="J9" s="141"/>
      <c r="K9" s="141"/>
      <c r="L9" s="141"/>
      <c r="M9" s="141"/>
      <c r="N9" s="178"/>
      <c r="O9" s="181"/>
    </row>
    <row r="10" spans="1:15" x14ac:dyDescent="0.25">
      <c r="A10" s="169"/>
      <c r="B10" s="172"/>
      <c r="C10" s="175"/>
      <c r="D10" s="142" t="s">
        <v>18</v>
      </c>
      <c r="E10" s="141">
        <f>[4]Finals!L8</f>
        <v>9.1999999999999993</v>
      </c>
      <c r="F10" s="141">
        <f>[4]Finals!R8</f>
        <v>10.5</v>
      </c>
      <c r="G10" s="141"/>
      <c r="H10" s="141"/>
      <c r="I10" s="141"/>
      <c r="J10" s="141"/>
      <c r="K10" s="141"/>
      <c r="L10" s="141"/>
      <c r="M10" s="141"/>
      <c r="N10" s="178"/>
      <c r="O10" s="181"/>
    </row>
    <row r="11" spans="1:15" x14ac:dyDescent="0.25">
      <c r="A11" s="170"/>
      <c r="B11" s="173"/>
      <c r="C11" s="176"/>
      <c r="D11" s="140" t="s">
        <v>84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79"/>
      <c r="O11" s="182"/>
    </row>
    <row r="12" spans="1:15" ht="10.5" customHeight="1" x14ac:dyDescent="0.4">
      <c r="A12" s="148"/>
      <c r="B12" s="147"/>
      <c r="C12" s="149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O12" s="145"/>
    </row>
    <row r="13" spans="1:15" ht="26.25" customHeight="1" x14ac:dyDescent="0.3">
      <c r="A13" s="168" t="s">
        <v>85</v>
      </c>
      <c r="B13" s="171" t="str">
        <f>[4]Finals!G10</f>
        <v>Anna STIEĢELE</v>
      </c>
      <c r="C13" s="174" t="s">
        <v>194</v>
      </c>
      <c r="D13" s="144"/>
      <c r="E13" s="143">
        <f>SUM(E14:E19)</f>
        <v>50.5</v>
      </c>
      <c r="F13" s="143">
        <f t="shared" ref="F13:M13" si="1">SUM(F14:F19)+E13</f>
        <v>100.2</v>
      </c>
      <c r="G13" s="143">
        <f t="shared" si="1"/>
        <v>117.9</v>
      </c>
      <c r="H13" s="143">
        <f t="shared" si="1"/>
        <v>138.70000000000002</v>
      </c>
      <c r="I13" s="143">
        <f t="shared" si="1"/>
        <v>158.70000000000002</v>
      </c>
      <c r="J13" s="143">
        <f t="shared" si="1"/>
        <v>180.10000000000002</v>
      </c>
      <c r="K13" s="143">
        <f t="shared" si="1"/>
        <v>199.00000000000003</v>
      </c>
      <c r="L13" s="143">
        <f t="shared" si="1"/>
        <v>199.00000000000003</v>
      </c>
      <c r="M13" s="143">
        <f t="shared" si="1"/>
        <v>199.00000000000003</v>
      </c>
      <c r="N13" s="177">
        <f>RANK(M13,($M$5,$M$13,$M$21,$M$29,$M$37,$M$45,$M$53,$M$61),0)</f>
        <v>4</v>
      </c>
      <c r="O13" s="180">
        <f>MAX($M$5,$M$13,$M$21,$M$29,$M$37,$M$45,$M$53,$M$61)-M13</f>
        <v>45.299999999999955</v>
      </c>
    </row>
    <row r="14" spans="1:15" ht="12.75" customHeight="1" x14ac:dyDescent="0.25">
      <c r="A14" s="169"/>
      <c r="B14" s="172"/>
      <c r="C14" s="175"/>
      <c r="D14" s="142" t="s">
        <v>14</v>
      </c>
      <c r="E14" s="141">
        <f>[4]Finals!H10</f>
        <v>9.5</v>
      </c>
      <c r="F14" s="141">
        <f>[4]Finals!N10</f>
        <v>9.9</v>
      </c>
      <c r="G14" s="141">
        <f>[4]Finals!T10</f>
        <v>9</v>
      </c>
      <c r="H14" s="141">
        <f>[4]Finals!W10</f>
        <v>10.5</v>
      </c>
      <c r="I14" s="141">
        <f>[4]Finals!Z10</f>
        <v>10.1</v>
      </c>
      <c r="J14" s="141">
        <f>[4]Finals!AC10</f>
        <v>10.7</v>
      </c>
      <c r="K14" s="141">
        <f>[4]Finals!AF10</f>
        <v>9.1999999999999993</v>
      </c>
      <c r="L14" s="141">
        <f>[4]Finals!AI10</f>
        <v>0</v>
      </c>
      <c r="M14" s="141">
        <f>[4]Finals!AL10</f>
        <v>0</v>
      </c>
      <c r="N14" s="178"/>
      <c r="O14" s="181"/>
    </row>
    <row r="15" spans="1:15" ht="12.75" customHeight="1" x14ac:dyDescent="0.25">
      <c r="A15" s="169"/>
      <c r="B15" s="172"/>
      <c r="C15" s="175"/>
      <c r="D15" s="142" t="s">
        <v>15</v>
      </c>
      <c r="E15" s="141">
        <f>[4]Finals!I10</f>
        <v>9.9</v>
      </c>
      <c r="F15" s="141">
        <f>[4]Finals!O10</f>
        <v>10</v>
      </c>
      <c r="G15" s="141">
        <f>[4]Finals!U10</f>
        <v>8.6999999999999993</v>
      </c>
      <c r="H15" s="141">
        <f>[4]Finals!X10</f>
        <v>10.3</v>
      </c>
      <c r="I15" s="141">
        <f>[4]Finals!AA10</f>
        <v>9.9</v>
      </c>
      <c r="J15" s="141">
        <f>[4]Finals!AD10</f>
        <v>10.7</v>
      </c>
      <c r="K15" s="141">
        <f>[4]Finals!AG10</f>
        <v>9.6999999999999993</v>
      </c>
      <c r="L15" s="141">
        <f>[4]Finals!AJ10</f>
        <v>0</v>
      </c>
      <c r="M15" s="141">
        <f>[4]Finals!AM10</f>
        <v>0</v>
      </c>
      <c r="N15" s="178"/>
      <c r="O15" s="181"/>
    </row>
    <row r="16" spans="1:15" ht="12.75" customHeight="1" x14ac:dyDescent="0.25">
      <c r="A16" s="169"/>
      <c r="B16" s="172"/>
      <c r="C16" s="175"/>
      <c r="D16" s="142" t="s">
        <v>16</v>
      </c>
      <c r="E16" s="141">
        <f>[4]Finals!J10</f>
        <v>10.3</v>
      </c>
      <c r="F16" s="141">
        <f>[4]Finals!P10</f>
        <v>9.9</v>
      </c>
      <c r="G16" s="141"/>
      <c r="H16" s="141"/>
      <c r="I16" s="141"/>
      <c r="J16" s="141"/>
      <c r="K16" s="141"/>
      <c r="L16" s="141"/>
      <c r="M16" s="141"/>
      <c r="N16" s="178"/>
      <c r="O16" s="181"/>
    </row>
    <row r="17" spans="1:15" ht="12.75" customHeight="1" x14ac:dyDescent="0.25">
      <c r="A17" s="169"/>
      <c r="B17" s="172"/>
      <c r="C17" s="175"/>
      <c r="D17" s="142" t="s">
        <v>17</v>
      </c>
      <c r="E17" s="141">
        <f>[4]Finals!K10</f>
        <v>10</v>
      </c>
      <c r="F17" s="141">
        <f>[4]Finals!Q10</f>
        <v>9.6</v>
      </c>
      <c r="G17" s="141"/>
      <c r="H17" s="141"/>
      <c r="I17" s="141"/>
      <c r="J17" s="141"/>
      <c r="K17" s="141"/>
      <c r="L17" s="141"/>
      <c r="M17" s="141"/>
      <c r="N17" s="178"/>
      <c r="O17" s="181"/>
    </row>
    <row r="18" spans="1:15" ht="12.75" customHeight="1" x14ac:dyDescent="0.25">
      <c r="A18" s="169"/>
      <c r="B18" s="172"/>
      <c r="C18" s="175"/>
      <c r="D18" s="142" t="s">
        <v>18</v>
      </c>
      <c r="E18" s="141">
        <f>[4]Finals!L10</f>
        <v>10.8</v>
      </c>
      <c r="F18" s="141">
        <f>[4]Finals!R10</f>
        <v>10.3</v>
      </c>
      <c r="G18" s="141"/>
      <c r="H18" s="141"/>
      <c r="I18" s="141"/>
      <c r="J18" s="141"/>
      <c r="K18" s="141"/>
      <c r="L18" s="141"/>
      <c r="M18" s="141"/>
      <c r="N18" s="178"/>
      <c r="O18" s="181"/>
    </row>
    <row r="19" spans="1:15" ht="12.75" customHeight="1" x14ac:dyDescent="0.25">
      <c r="A19" s="170"/>
      <c r="B19" s="173"/>
      <c r="C19" s="176"/>
      <c r="D19" s="140" t="s">
        <v>84</v>
      </c>
      <c r="E19" s="139"/>
      <c r="F19" s="139"/>
      <c r="G19" s="139"/>
      <c r="H19" s="139"/>
      <c r="I19" s="139"/>
      <c r="J19" s="139"/>
      <c r="K19" s="139"/>
      <c r="L19" s="139"/>
      <c r="M19" s="139"/>
      <c r="N19" s="179"/>
      <c r="O19" s="182"/>
    </row>
    <row r="20" spans="1:15" ht="10.5" customHeight="1" x14ac:dyDescent="0.4">
      <c r="A20" s="148"/>
      <c r="C20" s="150"/>
      <c r="N20" s="146"/>
      <c r="O20" s="145"/>
    </row>
    <row r="21" spans="1:15" ht="19.5" customHeight="1" x14ac:dyDescent="0.3">
      <c r="A21" s="168" t="s">
        <v>86</v>
      </c>
      <c r="B21" s="171" t="str">
        <f>[4]Finals!G12</f>
        <v>Susanna SULE</v>
      </c>
      <c r="C21" s="174" t="s">
        <v>194</v>
      </c>
      <c r="D21" s="144"/>
      <c r="E21" s="143">
        <f>SUM(E22:E27)</f>
        <v>49.8</v>
      </c>
      <c r="F21" s="143">
        <f t="shared" ref="F21:M21" si="2">SUM(F22:F27)+E21</f>
        <v>99.6</v>
      </c>
      <c r="G21" s="143">
        <f t="shared" si="2"/>
        <v>120.39999999999999</v>
      </c>
      <c r="H21" s="143">
        <f t="shared" si="2"/>
        <v>140.1</v>
      </c>
      <c r="I21" s="143">
        <f t="shared" si="2"/>
        <v>160.6</v>
      </c>
      <c r="J21" s="143">
        <f t="shared" si="2"/>
        <v>180.5</v>
      </c>
      <c r="K21" s="143">
        <f t="shared" si="2"/>
        <v>201.4</v>
      </c>
      <c r="L21" s="143">
        <f t="shared" si="2"/>
        <v>221.9</v>
      </c>
      <c r="M21" s="143">
        <f t="shared" si="2"/>
        <v>241.9</v>
      </c>
      <c r="N21" s="177">
        <f>RANK(M21,($M$5,$M$13,$M$21,$M$29,$M$37,$M$45,$M$53,$M$61),0)</f>
        <v>2</v>
      </c>
      <c r="O21" s="180">
        <f>MAX($M$5,$M$13,$M$21,$M$29,$M$37,$M$45,$M$53,$M$61)-M21</f>
        <v>2.3999999999999773</v>
      </c>
    </row>
    <row r="22" spans="1:15" ht="12.75" customHeight="1" x14ac:dyDescent="0.25">
      <c r="A22" s="169"/>
      <c r="B22" s="172"/>
      <c r="C22" s="175"/>
      <c r="D22" s="142" t="s">
        <v>14</v>
      </c>
      <c r="E22" s="141">
        <f>[4]Finals!H12</f>
        <v>10.3</v>
      </c>
      <c r="F22" s="141">
        <f>[4]Finals!N12</f>
        <v>10.6</v>
      </c>
      <c r="G22" s="141">
        <f>[4]Finals!T12</f>
        <v>10</v>
      </c>
      <c r="H22" s="141">
        <f>[4]Finals!W12</f>
        <v>9.1</v>
      </c>
      <c r="I22" s="141">
        <f>[4]Finals!Z12</f>
        <v>10</v>
      </c>
      <c r="J22" s="141">
        <f>[4]Finals!AC12</f>
        <v>10.3</v>
      </c>
      <c r="K22" s="141">
        <f>[4]Finals!AF12</f>
        <v>10.4</v>
      </c>
      <c r="L22" s="141">
        <f>[4]Finals!AI12</f>
        <v>10</v>
      </c>
      <c r="M22" s="141">
        <f>[4]Finals!AL12</f>
        <v>10.199999999999999</v>
      </c>
      <c r="N22" s="178"/>
      <c r="O22" s="181"/>
    </row>
    <row r="23" spans="1:15" ht="12.75" customHeight="1" x14ac:dyDescent="0.25">
      <c r="A23" s="169"/>
      <c r="B23" s="172"/>
      <c r="C23" s="175"/>
      <c r="D23" s="142" t="s">
        <v>15</v>
      </c>
      <c r="E23" s="141">
        <f>[4]Finals!I12</f>
        <v>9.6</v>
      </c>
      <c r="F23" s="141">
        <f>[4]Finals!O12</f>
        <v>10.1</v>
      </c>
      <c r="G23" s="141">
        <f>[4]Finals!U12</f>
        <v>10.8</v>
      </c>
      <c r="H23" s="141">
        <f>[4]Finals!X12</f>
        <v>10.6</v>
      </c>
      <c r="I23" s="141">
        <f>[4]Finals!AA12</f>
        <v>10.5</v>
      </c>
      <c r="J23" s="141">
        <f>[4]Finals!AD12</f>
        <v>9.6</v>
      </c>
      <c r="K23" s="141">
        <f>[4]Finals!AG12</f>
        <v>10.5</v>
      </c>
      <c r="L23" s="141">
        <f>[4]Finals!AJ12</f>
        <v>10.5</v>
      </c>
      <c r="M23" s="141">
        <f>[4]Finals!AM12</f>
        <v>9.8000000000000007</v>
      </c>
      <c r="N23" s="178"/>
      <c r="O23" s="181"/>
    </row>
    <row r="24" spans="1:15" ht="12.75" customHeight="1" x14ac:dyDescent="0.25">
      <c r="A24" s="169"/>
      <c r="B24" s="172"/>
      <c r="C24" s="175"/>
      <c r="D24" s="142" t="s">
        <v>16</v>
      </c>
      <c r="E24" s="141">
        <f>[4]Finals!J12</f>
        <v>9.9</v>
      </c>
      <c r="F24" s="141">
        <f>[4]Finals!P12</f>
        <v>10.3</v>
      </c>
      <c r="G24" s="141"/>
      <c r="H24" s="141"/>
      <c r="I24" s="141"/>
      <c r="J24" s="141"/>
      <c r="K24" s="141"/>
      <c r="L24" s="141"/>
      <c r="M24" s="141"/>
      <c r="N24" s="178"/>
      <c r="O24" s="181"/>
    </row>
    <row r="25" spans="1:15" ht="12.75" customHeight="1" x14ac:dyDescent="0.25">
      <c r="A25" s="169"/>
      <c r="B25" s="172"/>
      <c r="C25" s="175"/>
      <c r="D25" s="142" t="s">
        <v>17</v>
      </c>
      <c r="E25" s="141">
        <f>[4]Finals!K12</f>
        <v>10.1</v>
      </c>
      <c r="F25" s="141">
        <f>[4]Finals!Q12</f>
        <v>9.1999999999999993</v>
      </c>
      <c r="G25" s="141"/>
      <c r="H25" s="141"/>
      <c r="I25" s="141"/>
      <c r="J25" s="141"/>
      <c r="K25" s="141"/>
      <c r="L25" s="141"/>
      <c r="M25" s="141"/>
      <c r="N25" s="178"/>
      <c r="O25" s="181"/>
    </row>
    <row r="26" spans="1:15" ht="12.75" customHeight="1" x14ac:dyDescent="0.25">
      <c r="A26" s="169"/>
      <c r="B26" s="172"/>
      <c r="C26" s="175"/>
      <c r="D26" s="142" t="s">
        <v>18</v>
      </c>
      <c r="E26" s="141">
        <f>[4]Finals!L12</f>
        <v>9.9</v>
      </c>
      <c r="F26" s="141">
        <f>[4]Finals!R12</f>
        <v>9.6</v>
      </c>
      <c r="G26" s="141"/>
      <c r="H26" s="141"/>
      <c r="I26" s="141"/>
      <c r="J26" s="141"/>
      <c r="K26" s="141"/>
      <c r="L26" s="141"/>
      <c r="M26" s="141"/>
      <c r="N26" s="178"/>
      <c r="O26" s="181"/>
    </row>
    <row r="27" spans="1:15" ht="12.75" customHeight="1" x14ac:dyDescent="0.25">
      <c r="A27" s="170"/>
      <c r="B27" s="173"/>
      <c r="C27" s="176"/>
      <c r="D27" s="140" t="s">
        <v>84</v>
      </c>
      <c r="E27" s="139"/>
      <c r="F27" s="139"/>
      <c r="G27" s="139"/>
      <c r="H27" s="139"/>
      <c r="I27" s="139"/>
      <c r="J27" s="139"/>
      <c r="K27" s="139"/>
      <c r="L27" s="139"/>
      <c r="M27" s="139"/>
      <c r="N27" s="179"/>
      <c r="O27" s="182"/>
    </row>
    <row r="28" spans="1:15" ht="9" customHeight="1" x14ac:dyDescent="0.4">
      <c r="A28" s="148"/>
      <c r="B28" s="147"/>
      <c r="C28" s="149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45"/>
    </row>
    <row r="29" spans="1:15" ht="18.75" customHeight="1" x14ac:dyDescent="0.3">
      <c r="A29" s="168" t="s">
        <v>87</v>
      </c>
      <c r="B29" s="171" t="str">
        <f>[4]Finals!G14</f>
        <v>Lenija FELDMANE</v>
      </c>
      <c r="C29" s="174" t="s">
        <v>194</v>
      </c>
      <c r="D29" s="144"/>
      <c r="E29" s="143">
        <f>SUM(E30:E35)</f>
        <v>47.9</v>
      </c>
      <c r="F29" s="143">
        <f t="shared" ref="F29:M29" si="3">SUM(F30:F35)+E29</f>
        <v>95.800000000000011</v>
      </c>
      <c r="G29" s="143">
        <f t="shared" si="3"/>
        <v>114.10000000000001</v>
      </c>
      <c r="H29" s="143">
        <f t="shared" si="3"/>
        <v>132.70000000000002</v>
      </c>
      <c r="I29" s="143">
        <f t="shared" si="3"/>
        <v>152.30000000000001</v>
      </c>
      <c r="J29" s="143">
        <f t="shared" si="3"/>
        <v>152.30000000000001</v>
      </c>
      <c r="K29" s="143">
        <f t="shared" si="3"/>
        <v>152.30000000000001</v>
      </c>
      <c r="L29" s="143">
        <f t="shared" si="3"/>
        <v>152.30000000000001</v>
      </c>
      <c r="M29" s="143">
        <f t="shared" si="3"/>
        <v>152.30000000000001</v>
      </c>
      <c r="N29" s="177">
        <f>RANK(M29,($M$5,$M$13,$M$21,$M$29,$M$37,$M$45,$M$53,$M$61),0)</f>
        <v>6</v>
      </c>
      <c r="O29" s="180">
        <f>MAX($M$5,$M$13,$M$21,$M$29,$M$37,$M$45,$M$53,$M$61)-M29</f>
        <v>91.999999999999972</v>
      </c>
    </row>
    <row r="30" spans="1:15" ht="12.75" customHeight="1" x14ac:dyDescent="0.25">
      <c r="A30" s="169"/>
      <c r="B30" s="172"/>
      <c r="C30" s="175"/>
      <c r="D30" s="142" t="s">
        <v>14</v>
      </c>
      <c r="E30" s="141">
        <f>[4]Finals!H14</f>
        <v>10.1</v>
      </c>
      <c r="F30" s="141">
        <f>[4]Finals!N14</f>
        <v>10.199999999999999</v>
      </c>
      <c r="G30" s="141">
        <f>[4]Finals!T14</f>
        <v>9.1</v>
      </c>
      <c r="H30" s="141">
        <f>[4]Finals!W14</f>
        <v>9.1999999999999993</v>
      </c>
      <c r="I30" s="141">
        <f>[4]Finals!Z14</f>
        <v>9.3000000000000007</v>
      </c>
      <c r="J30" s="141">
        <f>[4]Finals!AC14</f>
        <v>0</v>
      </c>
      <c r="K30" s="141">
        <f>[4]Finals!AF14</f>
        <v>0</v>
      </c>
      <c r="L30" s="141">
        <f>[4]Finals!AI14</f>
        <v>0</v>
      </c>
      <c r="M30" s="141">
        <f>[4]Finals!AL14</f>
        <v>0</v>
      </c>
      <c r="N30" s="178"/>
      <c r="O30" s="181"/>
    </row>
    <row r="31" spans="1:15" ht="12.75" customHeight="1" x14ac:dyDescent="0.25">
      <c r="A31" s="169"/>
      <c r="B31" s="172"/>
      <c r="C31" s="175"/>
      <c r="D31" s="142" t="s">
        <v>15</v>
      </c>
      <c r="E31" s="141">
        <f>[4]Finals!I14</f>
        <v>9.9</v>
      </c>
      <c r="F31" s="141">
        <f>[4]Finals!O14</f>
        <v>9.9</v>
      </c>
      <c r="G31" s="141">
        <f>[4]Finals!U14</f>
        <v>9.1999999999999993</v>
      </c>
      <c r="H31" s="141">
        <f>[4]Finals!X14</f>
        <v>9.4</v>
      </c>
      <c r="I31" s="141">
        <f>[4]Finals!AA14</f>
        <v>10.3</v>
      </c>
      <c r="J31" s="141">
        <f>[4]Finals!AD14</f>
        <v>0</v>
      </c>
      <c r="K31" s="141">
        <f>[4]Finals!AG14</f>
        <v>0</v>
      </c>
      <c r="L31" s="141">
        <f>[4]Finals!AJ14</f>
        <v>0</v>
      </c>
      <c r="M31" s="141">
        <f>[4]Finals!AM14</f>
        <v>0</v>
      </c>
      <c r="N31" s="178"/>
      <c r="O31" s="181"/>
    </row>
    <row r="32" spans="1:15" ht="12.75" customHeight="1" x14ac:dyDescent="0.25">
      <c r="A32" s="169"/>
      <c r="B32" s="172"/>
      <c r="C32" s="175"/>
      <c r="D32" s="142" t="s">
        <v>16</v>
      </c>
      <c r="E32" s="141">
        <f>[4]Finals!J14</f>
        <v>10.4</v>
      </c>
      <c r="F32" s="141">
        <f>[4]Finals!P14</f>
        <v>9.1</v>
      </c>
      <c r="G32" s="141"/>
      <c r="H32" s="141"/>
      <c r="I32" s="141"/>
      <c r="J32" s="141"/>
      <c r="K32" s="141"/>
      <c r="L32" s="141"/>
      <c r="M32" s="141"/>
      <c r="N32" s="178"/>
      <c r="O32" s="181"/>
    </row>
    <row r="33" spans="1:15" ht="12.75" customHeight="1" x14ac:dyDescent="0.25">
      <c r="A33" s="169"/>
      <c r="B33" s="172"/>
      <c r="C33" s="175"/>
      <c r="D33" s="142" t="s">
        <v>17</v>
      </c>
      <c r="E33" s="141">
        <f>[4]Finals!K14</f>
        <v>8.6</v>
      </c>
      <c r="F33" s="141">
        <f>[4]Finals!Q14</f>
        <v>9</v>
      </c>
      <c r="G33" s="141"/>
      <c r="H33" s="141"/>
      <c r="I33" s="141"/>
      <c r="J33" s="141"/>
      <c r="K33" s="141"/>
      <c r="L33" s="141"/>
      <c r="M33" s="141"/>
      <c r="N33" s="178"/>
      <c r="O33" s="181"/>
    </row>
    <row r="34" spans="1:15" ht="12.75" customHeight="1" x14ac:dyDescent="0.25">
      <c r="A34" s="169"/>
      <c r="B34" s="172"/>
      <c r="C34" s="175"/>
      <c r="D34" s="142" t="s">
        <v>18</v>
      </c>
      <c r="E34" s="141">
        <f>[4]Finals!L14</f>
        <v>8.9</v>
      </c>
      <c r="F34" s="141">
        <f>[4]Finals!R14</f>
        <v>9.6999999999999993</v>
      </c>
      <c r="G34" s="141"/>
      <c r="H34" s="141"/>
      <c r="I34" s="141"/>
      <c r="J34" s="141"/>
      <c r="K34" s="141"/>
      <c r="L34" s="141"/>
      <c r="M34" s="141"/>
      <c r="N34" s="178"/>
      <c r="O34" s="181"/>
    </row>
    <row r="35" spans="1:15" ht="12.75" customHeight="1" x14ac:dyDescent="0.25">
      <c r="A35" s="170"/>
      <c r="B35" s="173"/>
      <c r="C35" s="176"/>
      <c r="D35" s="140" t="s">
        <v>84</v>
      </c>
      <c r="E35" s="139"/>
      <c r="F35" s="139"/>
      <c r="G35" s="139"/>
      <c r="H35" s="139"/>
      <c r="I35" s="139"/>
      <c r="J35" s="139"/>
      <c r="K35" s="139"/>
      <c r="L35" s="139"/>
      <c r="M35" s="139"/>
      <c r="N35" s="179"/>
      <c r="O35" s="182"/>
    </row>
    <row r="36" spans="1:15" ht="6.75" customHeight="1" x14ac:dyDescent="0.4">
      <c r="A36" s="148"/>
      <c r="C36" s="150"/>
      <c r="N36" s="146"/>
      <c r="O36" s="145"/>
    </row>
    <row r="37" spans="1:15" ht="18" customHeight="1" x14ac:dyDescent="0.3">
      <c r="A37" s="168" t="s">
        <v>88</v>
      </c>
      <c r="B37" s="171" t="str">
        <f>[4]Finals!G16</f>
        <v>Beāte ŠMUKSTA</v>
      </c>
      <c r="C37" s="174" t="s">
        <v>194</v>
      </c>
      <c r="D37" s="144"/>
      <c r="E37" s="143">
        <f>SUM(E38:E43)</f>
        <v>51.2</v>
      </c>
      <c r="F37" s="143">
        <f t="shared" ref="F37:M37" si="4">SUM(F38:F43)+E37</f>
        <v>103.6</v>
      </c>
      <c r="G37" s="143">
        <f t="shared" si="4"/>
        <v>122.8</v>
      </c>
      <c r="H37" s="143">
        <f t="shared" si="4"/>
        <v>143.6</v>
      </c>
      <c r="I37" s="143">
        <f t="shared" si="4"/>
        <v>163.29999999999998</v>
      </c>
      <c r="J37" s="143">
        <f t="shared" si="4"/>
        <v>182.89999999999998</v>
      </c>
      <c r="K37" s="143">
        <f t="shared" si="4"/>
        <v>203.2</v>
      </c>
      <c r="L37" s="143">
        <f t="shared" si="4"/>
        <v>223.29999999999998</v>
      </c>
      <c r="M37" s="143">
        <f t="shared" si="4"/>
        <v>244.29999999999998</v>
      </c>
      <c r="N37" s="177">
        <f>RANK(M37,($M$5,$M$13,$M$21,$M$29,$M$37,$M$45,$M$53,$M$61),0)</f>
        <v>1</v>
      </c>
      <c r="O37" s="180">
        <f>MAX($M$5,$M$13,$M$21,$M$29,$M$37,$M$45,$M$53,$M$61)-M37</f>
        <v>0</v>
      </c>
    </row>
    <row r="38" spans="1:15" ht="12.75" customHeight="1" x14ac:dyDescent="0.25">
      <c r="A38" s="169"/>
      <c r="B38" s="172"/>
      <c r="C38" s="175"/>
      <c r="D38" s="142" t="s">
        <v>14</v>
      </c>
      <c r="E38" s="141">
        <f>[4]Finals!H16</f>
        <v>10.5</v>
      </c>
      <c r="F38" s="141">
        <f>[4]Finals!N16</f>
        <v>9.6999999999999993</v>
      </c>
      <c r="G38" s="141">
        <f>[4]Finals!T16</f>
        <v>9.3000000000000007</v>
      </c>
      <c r="H38" s="141">
        <f>[4]Finals!W16</f>
        <v>10</v>
      </c>
      <c r="I38" s="141">
        <f>[4]Finals!Z16</f>
        <v>9.6999999999999993</v>
      </c>
      <c r="J38" s="141">
        <f>[4]Finals!AC16</f>
        <v>9.8000000000000007</v>
      </c>
      <c r="K38" s="141">
        <f>[4]Finals!AF16</f>
        <v>9.6</v>
      </c>
      <c r="L38" s="141">
        <f>[4]Finals!AI16</f>
        <v>10.5</v>
      </c>
      <c r="M38" s="141">
        <f>[4]Finals!AL16</f>
        <v>10.4</v>
      </c>
      <c r="N38" s="178"/>
      <c r="O38" s="181"/>
    </row>
    <row r="39" spans="1:15" ht="12.75" customHeight="1" x14ac:dyDescent="0.25">
      <c r="A39" s="169"/>
      <c r="B39" s="172"/>
      <c r="C39" s="175"/>
      <c r="D39" s="142" t="s">
        <v>15</v>
      </c>
      <c r="E39" s="141">
        <f>[4]Finals!I16</f>
        <v>9.6999999999999993</v>
      </c>
      <c r="F39" s="141">
        <f>[4]Finals!O16</f>
        <v>10.5</v>
      </c>
      <c r="G39" s="141">
        <f>[4]Finals!U16</f>
        <v>9.9</v>
      </c>
      <c r="H39" s="141">
        <f>[4]Finals!X16</f>
        <v>10.8</v>
      </c>
      <c r="I39" s="141">
        <f>[4]Finals!AA16</f>
        <v>10</v>
      </c>
      <c r="J39" s="141">
        <f>[4]Finals!AD16</f>
        <v>9.8000000000000007</v>
      </c>
      <c r="K39" s="141">
        <f>[4]Finals!AG16</f>
        <v>10.7</v>
      </c>
      <c r="L39" s="141">
        <f>[4]Finals!AJ16</f>
        <v>9.6</v>
      </c>
      <c r="M39" s="141">
        <f>[4]Finals!AM16</f>
        <v>10.6</v>
      </c>
      <c r="N39" s="178"/>
      <c r="O39" s="181"/>
    </row>
    <row r="40" spans="1:15" ht="12.75" customHeight="1" x14ac:dyDescent="0.25">
      <c r="A40" s="169"/>
      <c r="B40" s="172"/>
      <c r="C40" s="175"/>
      <c r="D40" s="142" t="s">
        <v>16</v>
      </c>
      <c r="E40" s="141">
        <f>[4]Finals!J16</f>
        <v>10.8</v>
      </c>
      <c r="F40" s="141">
        <f>[4]Finals!P16</f>
        <v>10.5</v>
      </c>
      <c r="G40" s="141"/>
      <c r="H40" s="141"/>
      <c r="I40" s="141"/>
      <c r="J40" s="141"/>
      <c r="K40" s="141"/>
      <c r="L40" s="141"/>
      <c r="M40" s="141"/>
      <c r="N40" s="178"/>
      <c r="O40" s="181"/>
    </row>
    <row r="41" spans="1:15" ht="12.75" customHeight="1" x14ac:dyDescent="0.25">
      <c r="A41" s="169"/>
      <c r="B41" s="172"/>
      <c r="C41" s="175"/>
      <c r="D41" s="142" t="s">
        <v>17</v>
      </c>
      <c r="E41" s="141">
        <f>[4]Finals!K16</f>
        <v>10.199999999999999</v>
      </c>
      <c r="F41" s="141">
        <f>[4]Finals!Q16</f>
        <v>10.8</v>
      </c>
      <c r="G41" s="141"/>
      <c r="H41" s="141"/>
      <c r="I41" s="141"/>
      <c r="J41" s="141"/>
      <c r="K41" s="141"/>
      <c r="L41" s="141"/>
      <c r="M41" s="141"/>
      <c r="N41" s="178"/>
      <c r="O41" s="181"/>
    </row>
    <row r="42" spans="1:15" ht="12.75" customHeight="1" x14ac:dyDescent="0.25">
      <c r="A42" s="169"/>
      <c r="B42" s="172"/>
      <c r="C42" s="175"/>
      <c r="D42" s="142" t="s">
        <v>18</v>
      </c>
      <c r="E42" s="141">
        <f>[4]Finals!L16</f>
        <v>10</v>
      </c>
      <c r="F42" s="141">
        <f>[4]Finals!R16</f>
        <v>10.9</v>
      </c>
      <c r="G42" s="141"/>
      <c r="H42" s="141"/>
      <c r="I42" s="141"/>
      <c r="J42" s="141"/>
      <c r="K42" s="141"/>
      <c r="L42" s="141"/>
      <c r="M42" s="141"/>
      <c r="N42" s="178"/>
      <c r="O42" s="181"/>
    </row>
    <row r="43" spans="1:15" ht="12.75" customHeight="1" x14ac:dyDescent="0.25">
      <c r="A43" s="170"/>
      <c r="B43" s="173"/>
      <c r="C43" s="176"/>
      <c r="D43" s="140" t="s">
        <v>84</v>
      </c>
      <c r="E43" s="139"/>
      <c r="F43" s="139"/>
      <c r="G43" s="139"/>
      <c r="H43" s="139"/>
      <c r="I43" s="139"/>
      <c r="J43" s="139"/>
      <c r="K43" s="139"/>
      <c r="L43" s="139"/>
      <c r="M43" s="139"/>
      <c r="N43" s="179"/>
      <c r="O43" s="182"/>
    </row>
    <row r="44" spans="1:15" ht="11.25" customHeight="1" x14ac:dyDescent="0.4">
      <c r="A44" s="148"/>
      <c r="B44" s="147"/>
      <c r="C44" s="149"/>
      <c r="E44" s="145"/>
      <c r="F44" s="145"/>
      <c r="G44" s="145"/>
      <c r="H44" s="145"/>
      <c r="I44" s="145"/>
      <c r="J44" s="145"/>
      <c r="K44" s="145"/>
      <c r="L44" s="145"/>
      <c r="M44" s="145"/>
      <c r="N44" s="146"/>
      <c r="O44" s="145"/>
    </row>
    <row r="45" spans="1:15" ht="18" customHeight="1" x14ac:dyDescent="0.3">
      <c r="A45" s="168" t="s">
        <v>89</v>
      </c>
      <c r="B45" s="171" t="str">
        <f>[4]Finals!G18</f>
        <v>Sindija ČĪMA</v>
      </c>
      <c r="C45" s="174" t="s">
        <v>194</v>
      </c>
      <c r="D45" s="144"/>
      <c r="E45" s="143">
        <f>SUM(E46:E51)</f>
        <v>49.199999999999996</v>
      </c>
      <c r="F45" s="143">
        <f t="shared" ref="F45:M45" si="5">SUM(F46:F51)+E45</f>
        <v>97.4</v>
      </c>
      <c r="G45" s="143">
        <f t="shared" si="5"/>
        <v>115</v>
      </c>
      <c r="H45" s="143">
        <f t="shared" si="5"/>
        <v>132.6</v>
      </c>
      <c r="I45" s="143">
        <f t="shared" si="5"/>
        <v>132.6</v>
      </c>
      <c r="J45" s="143">
        <f t="shared" si="5"/>
        <v>132.6</v>
      </c>
      <c r="K45" s="143">
        <f t="shared" si="5"/>
        <v>132.6</v>
      </c>
      <c r="L45" s="143">
        <f t="shared" si="5"/>
        <v>132.6</v>
      </c>
      <c r="M45" s="143">
        <f t="shared" si="5"/>
        <v>132.6</v>
      </c>
      <c r="N45" s="177">
        <f>RANK(M45,($M$5,$M$13,$M$21,$M$29,$M$37,$M$45,$M$53,$M$61),0)</f>
        <v>7</v>
      </c>
      <c r="O45" s="180">
        <f>MAX($M$5,$M$13,$M$21,$M$29,$M$37,$M$45,$M$53,$M$61)-M45</f>
        <v>111.69999999999999</v>
      </c>
    </row>
    <row r="46" spans="1:15" ht="12.75" customHeight="1" x14ac:dyDescent="0.25">
      <c r="A46" s="169"/>
      <c r="B46" s="172"/>
      <c r="C46" s="175"/>
      <c r="D46" s="142" t="s">
        <v>14</v>
      </c>
      <c r="E46" s="141">
        <f>[4]Finals!H18</f>
        <v>10.5</v>
      </c>
      <c r="F46" s="141">
        <f>[4]Finals!N18</f>
        <v>8.6</v>
      </c>
      <c r="G46" s="141">
        <f>[4]Finals!T18</f>
        <v>10.1</v>
      </c>
      <c r="H46" s="141">
        <f>[4]Finals!W18</f>
        <v>7.8</v>
      </c>
      <c r="I46" s="141">
        <f>[4]Finals!Z18</f>
        <v>0</v>
      </c>
      <c r="J46" s="141">
        <f>[4]Finals!AC18</f>
        <v>0</v>
      </c>
      <c r="K46" s="141">
        <f>[4]Finals!AF18</f>
        <v>0</v>
      </c>
      <c r="L46" s="141">
        <f>[4]Finals!AI18</f>
        <v>0</v>
      </c>
      <c r="M46" s="141">
        <f>[4]Finals!AL18</f>
        <v>0</v>
      </c>
      <c r="N46" s="178"/>
      <c r="O46" s="181"/>
    </row>
    <row r="47" spans="1:15" ht="12.75" customHeight="1" x14ac:dyDescent="0.25">
      <c r="A47" s="169"/>
      <c r="B47" s="172"/>
      <c r="C47" s="175"/>
      <c r="D47" s="142" t="s">
        <v>15</v>
      </c>
      <c r="E47" s="141">
        <f>[4]Finals!I18</f>
        <v>9.6</v>
      </c>
      <c r="F47" s="141">
        <f>[4]Finals!O18</f>
        <v>10.5</v>
      </c>
      <c r="G47" s="141">
        <f>[4]Finals!U18</f>
        <v>7.5</v>
      </c>
      <c r="H47" s="141">
        <f>[4]Finals!X18</f>
        <v>9.8000000000000007</v>
      </c>
      <c r="I47" s="141">
        <f>[4]Finals!AA18</f>
        <v>0</v>
      </c>
      <c r="J47" s="141">
        <f>[4]Finals!AD18</f>
        <v>0</v>
      </c>
      <c r="K47" s="141">
        <f>[4]Finals!AG18</f>
        <v>0</v>
      </c>
      <c r="L47" s="141">
        <f>[4]Finals!AJ18</f>
        <v>0</v>
      </c>
      <c r="M47" s="141">
        <f>[4]Finals!AM18</f>
        <v>0</v>
      </c>
      <c r="N47" s="178"/>
      <c r="O47" s="181"/>
    </row>
    <row r="48" spans="1:15" ht="12.75" customHeight="1" x14ac:dyDescent="0.25">
      <c r="A48" s="169"/>
      <c r="B48" s="172"/>
      <c r="C48" s="175"/>
      <c r="D48" s="142" t="s">
        <v>16</v>
      </c>
      <c r="E48" s="141">
        <f>[4]Finals!J18</f>
        <v>9.5</v>
      </c>
      <c r="F48" s="141">
        <f>[4]Finals!P18</f>
        <v>10.1</v>
      </c>
      <c r="G48" s="141"/>
      <c r="H48" s="141"/>
      <c r="I48" s="141"/>
      <c r="J48" s="141"/>
      <c r="K48" s="141"/>
      <c r="L48" s="141"/>
      <c r="M48" s="141"/>
      <c r="N48" s="178"/>
      <c r="O48" s="181"/>
    </row>
    <row r="49" spans="1:15" ht="12.75" customHeight="1" x14ac:dyDescent="0.25">
      <c r="A49" s="169"/>
      <c r="B49" s="172"/>
      <c r="C49" s="175"/>
      <c r="D49" s="142" t="s">
        <v>17</v>
      </c>
      <c r="E49" s="141">
        <f>[4]Finals!K18</f>
        <v>9.6999999999999993</v>
      </c>
      <c r="F49" s="141">
        <f>[4]Finals!Q18</f>
        <v>8.6</v>
      </c>
      <c r="G49" s="141"/>
      <c r="H49" s="141"/>
      <c r="I49" s="141"/>
      <c r="J49" s="141"/>
      <c r="K49" s="141"/>
      <c r="L49" s="141"/>
      <c r="M49" s="141"/>
      <c r="N49" s="178"/>
      <c r="O49" s="181"/>
    </row>
    <row r="50" spans="1:15" ht="12.75" customHeight="1" x14ac:dyDescent="0.25">
      <c r="A50" s="169"/>
      <c r="B50" s="172"/>
      <c r="C50" s="175"/>
      <c r="D50" s="142" t="s">
        <v>18</v>
      </c>
      <c r="E50" s="141">
        <f>[4]Finals!L18</f>
        <v>9.9</v>
      </c>
      <c r="F50" s="141">
        <f>[4]Finals!R18</f>
        <v>10.4</v>
      </c>
      <c r="G50" s="141"/>
      <c r="H50" s="141"/>
      <c r="I50" s="141"/>
      <c r="J50" s="141"/>
      <c r="K50" s="141"/>
      <c r="L50" s="141"/>
      <c r="M50" s="141"/>
      <c r="N50" s="178"/>
      <c r="O50" s="181"/>
    </row>
    <row r="51" spans="1:15" ht="12.75" customHeight="1" x14ac:dyDescent="0.25">
      <c r="A51" s="170"/>
      <c r="B51" s="173"/>
      <c r="C51" s="176"/>
      <c r="D51" s="140" t="s">
        <v>84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79"/>
      <c r="O51" s="182"/>
    </row>
    <row r="52" spans="1:15" ht="10.5" customHeight="1" x14ac:dyDescent="0.4">
      <c r="A52" s="148"/>
      <c r="N52" s="146"/>
      <c r="O52" s="145"/>
    </row>
    <row r="53" spans="1:15" ht="22.5" customHeight="1" x14ac:dyDescent="0.3">
      <c r="A53" s="168" t="s">
        <v>90</v>
      </c>
      <c r="B53" s="171" t="str">
        <f>[4]Finals!G20</f>
        <v>Gabriele TAMAŠAUSKAITE</v>
      </c>
      <c r="C53" s="174" t="s">
        <v>194</v>
      </c>
      <c r="D53" s="144"/>
      <c r="E53" s="143">
        <f>SUM(E54:E59)</f>
        <v>46</v>
      </c>
      <c r="F53" s="143">
        <f t="shared" ref="F53:M53" si="6">SUM(F54:F59)+E53</f>
        <v>93.8</v>
      </c>
      <c r="G53" s="143">
        <f t="shared" si="6"/>
        <v>110.1</v>
      </c>
      <c r="H53" s="143">
        <f t="shared" si="6"/>
        <v>110.1</v>
      </c>
      <c r="I53" s="143">
        <f t="shared" si="6"/>
        <v>110.1</v>
      </c>
      <c r="J53" s="143">
        <f t="shared" si="6"/>
        <v>110.1</v>
      </c>
      <c r="K53" s="143">
        <f t="shared" si="6"/>
        <v>110.1</v>
      </c>
      <c r="L53" s="143">
        <f t="shared" si="6"/>
        <v>110.1</v>
      </c>
      <c r="M53" s="143">
        <f t="shared" si="6"/>
        <v>110.1</v>
      </c>
      <c r="N53" s="177">
        <f>RANK(M53,($M$5,$M$13,$M$21,$M$29,$M$37,$M$45,$M$53,$M$61),0)</f>
        <v>8</v>
      </c>
      <c r="O53" s="180">
        <f>MAX($M$5,$M$13,$M$21,$M$29,$M$37,$M$45,$M$53,$M$61)-M53</f>
        <v>134.19999999999999</v>
      </c>
    </row>
    <row r="54" spans="1:15" ht="12.75" customHeight="1" x14ac:dyDescent="0.25">
      <c r="A54" s="169"/>
      <c r="B54" s="172"/>
      <c r="C54" s="175"/>
      <c r="D54" s="142" t="s">
        <v>14</v>
      </c>
      <c r="E54" s="141">
        <f>[4]Finals!H20</f>
        <v>9.1</v>
      </c>
      <c r="F54" s="141">
        <f>[4]Finals!N20</f>
        <v>10.5</v>
      </c>
      <c r="G54" s="141">
        <f>[4]Finals!T20</f>
        <v>7.4</v>
      </c>
      <c r="H54" s="141">
        <f>[4]Finals!W20</f>
        <v>0</v>
      </c>
      <c r="I54" s="141">
        <f>[4]Finals!Z20</f>
        <v>0</v>
      </c>
      <c r="J54" s="141">
        <f>[4]Finals!AC20</f>
        <v>0</v>
      </c>
      <c r="K54" s="141">
        <f>[4]Finals!AF20</f>
        <v>0</v>
      </c>
      <c r="L54" s="141">
        <f>[4]Finals!AI20</f>
        <v>0</v>
      </c>
      <c r="M54" s="141">
        <f>[4]Finals!AL20</f>
        <v>0</v>
      </c>
      <c r="N54" s="178"/>
      <c r="O54" s="181"/>
    </row>
    <row r="55" spans="1:15" ht="12.75" customHeight="1" x14ac:dyDescent="0.25">
      <c r="A55" s="169"/>
      <c r="B55" s="172"/>
      <c r="C55" s="175"/>
      <c r="D55" s="142" t="s">
        <v>15</v>
      </c>
      <c r="E55" s="141">
        <f>[4]Finals!I20</f>
        <v>10</v>
      </c>
      <c r="F55" s="141">
        <f>[4]Finals!O20</f>
        <v>9.8000000000000007</v>
      </c>
      <c r="G55" s="141">
        <f>[4]Finals!U20</f>
        <v>8.9</v>
      </c>
      <c r="H55" s="141">
        <f>[4]Finals!X20</f>
        <v>0</v>
      </c>
      <c r="I55" s="141">
        <f>[4]Finals!AA20</f>
        <v>0</v>
      </c>
      <c r="J55" s="141">
        <f>[4]Finals!AD20</f>
        <v>0</v>
      </c>
      <c r="K55" s="141">
        <f>[4]Finals!AG20</f>
        <v>0</v>
      </c>
      <c r="L55" s="141">
        <f>[4]Finals!AJ20</f>
        <v>0</v>
      </c>
      <c r="M55" s="141">
        <f>[4]Finals!AM20</f>
        <v>0</v>
      </c>
      <c r="N55" s="178"/>
      <c r="O55" s="181"/>
    </row>
    <row r="56" spans="1:15" ht="12.75" customHeight="1" x14ac:dyDescent="0.25">
      <c r="A56" s="169"/>
      <c r="B56" s="172"/>
      <c r="C56" s="175"/>
      <c r="D56" s="142" t="s">
        <v>16</v>
      </c>
      <c r="E56" s="141">
        <f>[4]Finals!J20</f>
        <v>9.4</v>
      </c>
      <c r="F56" s="141">
        <f>[4]Finals!P20</f>
        <v>8.1</v>
      </c>
      <c r="G56" s="141"/>
      <c r="H56" s="141"/>
      <c r="I56" s="141"/>
      <c r="J56" s="141"/>
      <c r="K56" s="141"/>
      <c r="L56" s="141"/>
      <c r="M56" s="141"/>
      <c r="N56" s="178"/>
      <c r="O56" s="181"/>
    </row>
    <row r="57" spans="1:15" ht="12.75" customHeight="1" x14ac:dyDescent="0.25">
      <c r="A57" s="169"/>
      <c r="B57" s="172"/>
      <c r="C57" s="175"/>
      <c r="D57" s="142" t="s">
        <v>17</v>
      </c>
      <c r="E57" s="141">
        <f>[4]Finals!K20</f>
        <v>7.9</v>
      </c>
      <c r="F57" s="141">
        <f>[4]Finals!Q20</f>
        <v>10.1</v>
      </c>
      <c r="G57" s="141"/>
      <c r="H57" s="141"/>
      <c r="I57" s="141"/>
      <c r="J57" s="141"/>
      <c r="K57" s="141"/>
      <c r="L57" s="141"/>
      <c r="M57" s="141"/>
      <c r="N57" s="178"/>
      <c r="O57" s="181"/>
    </row>
    <row r="58" spans="1:15" ht="12.75" customHeight="1" x14ac:dyDescent="0.25">
      <c r="A58" s="169"/>
      <c r="B58" s="172"/>
      <c r="C58" s="175"/>
      <c r="D58" s="142" t="s">
        <v>18</v>
      </c>
      <c r="E58" s="141">
        <f>[4]Finals!L20</f>
        <v>9.6</v>
      </c>
      <c r="F58" s="141">
        <f>[4]Finals!R20</f>
        <v>9.3000000000000007</v>
      </c>
      <c r="G58" s="141"/>
      <c r="H58" s="141"/>
      <c r="I58" s="141"/>
      <c r="J58" s="141"/>
      <c r="K58" s="141"/>
      <c r="L58" s="141"/>
      <c r="M58" s="141"/>
      <c r="N58" s="178"/>
      <c r="O58" s="181"/>
    </row>
    <row r="59" spans="1:15" ht="12.75" customHeight="1" x14ac:dyDescent="0.25">
      <c r="A59" s="170"/>
      <c r="B59" s="173"/>
      <c r="C59" s="176"/>
      <c r="D59" s="140" t="s">
        <v>84</v>
      </c>
      <c r="E59" s="139"/>
      <c r="F59" s="139"/>
      <c r="G59" s="139"/>
      <c r="H59" s="139"/>
      <c r="I59" s="139"/>
      <c r="J59" s="139"/>
      <c r="K59" s="139"/>
      <c r="L59" s="139"/>
      <c r="M59" s="139"/>
      <c r="N59" s="179"/>
      <c r="O59" s="182"/>
    </row>
    <row r="60" spans="1:15" ht="9.75" customHeight="1" x14ac:dyDescent="0.4">
      <c r="A60" s="148"/>
      <c r="B60" s="147"/>
      <c r="C60" s="147"/>
      <c r="E60" s="145"/>
      <c r="F60" s="145"/>
      <c r="G60" s="145"/>
      <c r="H60" s="145"/>
      <c r="I60" s="145"/>
      <c r="J60" s="145"/>
      <c r="K60" s="145"/>
      <c r="L60" s="145"/>
      <c r="M60" s="145"/>
      <c r="N60" s="146"/>
      <c r="O60" s="145"/>
    </row>
    <row r="61" spans="1:15" ht="18.75" customHeight="1" x14ac:dyDescent="0.3">
      <c r="A61" s="168" t="s">
        <v>91</v>
      </c>
      <c r="B61" s="171" t="str">
        <f>[4]Finals!G22</f>
        <v>Sabīne ĶEĶE</v>
      </c>
      <c r="C61" s="174" t="s">
        <v>194</v>
      </c>
      <c r="D61" s="144"/>
      <c r="E61" s="143">
        <f>SUM(E62:E67)</f>
        <v>50.300000000000004</v>
      </c>
      <c r="F61" s="143">
        <f t="shared" ref="F61:M61" si="7">SUM(F62:F67)+E61</f>
        <v>100.9</v>
      </c>
      <c r="G61" s="143">
        <f t="shared" si="7"/>
        <v>120.80000000000001</v>
      </c>
      <c r="H61" s="143">
        <f t="shared" si="7"/>
        <v>141.20000000000002</v>
      </c>
      <c r="I61" s="143">
        <f t="shared" si="7"/>
        <v>161.60000000000002</v>
      </c>
      <c r="J61" s="143">
        <f t="shared" si="7"/>
        <v>181.3</v>
      </c>
      <c r="K61" s="143">
        <f t="shared" si="7"/>
        <v>201.4</v>
      </c>
      <c r="L61" s="143">
        <f t="shared" si="7"/>
        <v>220.8</v>
      </c>
      <c r="M61" s="143">
        <f t="shared" si="7"/>
        <v>220.8</v>
      </c>
      <c r="N61" s="177">
        <f>RANK(M61,($M$5,$M$13,$M$21,$M$29,$M$37,$M$45,$M$53,$M$61),0)</f>
        <v>3</v>
      </c>
      <c r="O61" s="180">
        <f>MAX($M$5,$M$13,$M$21,$M$29,$M$37,$M$45,$M$53,$M$61)-M61</f>
        <v>23.499999999999972</v>
      </c>
    </row>
    <row r="62" spans="1:15" ht="12.75" customHeight="1" x14ac:dyDescent="0.25">
      <c r="A62" s="169"/>
      <c r="B62" s="172"/>
      <c r="C62" s="175"/>
      <c r="D62" s="142" t="s">
        <v>14</v>
      </c>
      <c r="E62" s="141">
        <f>[4]Finals!H22</f>
        <v>10.4</v>
      </c>
      <c r="F62" s="141">
        <f>[4]Finals!N22</f>
        <v>10.4</v>
      </c>
      <c r="G62" s="141">
        <f>[4]Finals!T22</f>
        <v>10.1</v>
      </c>
      <c r="H62" s="141">
        <f>[4]Finals!W22</f>
        <v>10.9</v>
      </c>
      <c r="I62" s="141">
        <f>[4]Finals!Z22</f>
        <v>9.6999999999999993</v>
      </c>
      <c r="J62" s="141">
        <f>[4]Finals!AC22</f>
        <v>10.1</v>
      </c>
      <c r="K62" s="141">
        <f>[4]Finals!AF22</f>
        <v>10</v>
      </c>
      <c r="L62" s="141">
        <f>[4]Finals!AI22</f>
        <v>10.1</v>
      </c>
      <c r="M62" s="141">
        <f>[4]Finals!AL22</f>
        <v>0</v>
      </c>
      <c r="N62" s="178"/>
      <c r="O62" s="181"/>
    </row>
    <row r="63" spans="1:15" ht="12.75" customHeight="1" x14ac:dyDescent="0.25">
      <c r="A63" s="169"/>
      <c r="B63" s="172"/>
      <c r="C63" s="175"/>
      <c r="D63" s="142" t="s">
        <v>15</v>
      </c>
      <c r="E63" s="141">
        <f>[4]Finals!I22</f>
        <v>10.199999999999999</v>
      </c>
      <c r="F63" s="141">
        <f>[4]Finals!O22</f>
        <v>10.199999999999999</v>
      </c>
      <c r="G63" s="141">
        <f>[4]Finals!U22</f>
        <v>9.8000000000000007</v>
      </c>
      <c r="H63" s="141">
        <f>[4]Finals!X22</f>
        <v>9.5</v>
      </c>
      <c r="I63" s="141">
        <f>[4]Finals!AA22</f>
        <v>10.7</v>
      </c>
      <c r="J63" s="141">
        <f>[4]Finals!AD22</f>
        <v>9.6</v>
      </c>
      <c r="K63" s="141">
        <f>[4]Finals!AG22</f>
        <v>10.1</v>
      </c>
      <c r="L63" s="141">
        <f>[4]Finals!AJ22</f>
        <v>9.3000000000000007</v>
      </c>
      <c r="M63" s="141">
        <f>[4]Finals!AM22</f>
        <v>0</v>
      </c>
      <c r="N63" s="178"/>
      <c r="O63" s="181"/>
    </row>
    <row r="64" spans="1:15" ht="12.75" customHeight="1" x14ac:dyDescent="0.25">
      <c r="A64" s="169"/>
      <c r="B64" s="172"/>
      <c r="C64" s="175"/>
      <c r="D64" s="142" t="s">
        <v>16</v>
      </c>
      <c r="E64" s="141">
        <f>[4]Finals!J22</f>
        <v>9.9</v>
      </c>
      <c r="F64" s="141">
        <f>[4]Finals!P22</f>
        <v>10</v>
      </c>
      <c r="G64" s="141"/>
      <c r="H64" s="141"/>
      <c r="I64" s="141"/>
      <c r="J64" s="141"/>
      <c r="K64" s="141"/>
      <c r="L64" s="141"/>
      <c r="M64" s="141"/>
      <c r="N64" s="178"/>
      <c r="O64" s="181"/>
    </row>
    <row r="65" spans="1:15" ht="12.75" customHeight="1" x14ac:dyDescent="0.25">
      <c r="A65" s="169"/>
      <c r="B65" s="172"/>
      <c r="C65" s="175"/>
      <c r="D65" s="142" t="s">
        <v>17</v>
      </c>
      <c r="E65" s="141">
        <f>[4]Finals!K22</f>
        <v>10.199999999999999</v>
      </c>
      <c r="F65" s="141">
        <f>[4]Finals!Q22</f>
        <v>10.3</v>
      </c>
      <c r="G65" s="141"/>
      <c r="H65" s="141"/>
      <c r="I65" s="141"/>
      <c r="J65" s="141"/>
      <c r="K65" s="141"/>
      <c r="L65" s="141"/>
      <c r="M65" s="141"/>
      <c r="N65" s="178"/>
      <c r="O65" s="181"/>
    </row>
    <row r="66" spans="1:15" ht="12.75" customHeight="1" x14ac:dyDescent="0.25">
      <c r="A66" s="169"/>
      <c r="B66" s="172"/>
      <c r="C66" s="175"/>
      <c r="D66" s="142" t="s">
        <v>18</v>
      </c>
      <c r="E66" s="141">
        <f>[4]Finals!L22</f>
        <v>9.6</v>
      </c>
      <c r="F66" s="141">
        <f>[4]Finals!R22</f>
        <v>9.6999999999999993</v>
      </c>
      <c r="G66" s="141"/>
      <c r="H66" s="141"/>
      <c r="I66" s="141"/>
      <c r="J66" s="141"/>
      <c r="K66" s="141"/>
      <c r="L66" s="141"/>
      <c r="M66" s="141"/>
      <c r="N66" s="178"/>
      <c r="O66" s="181"/>
    </row>
    <row r="67" spans="1:15" ht="12.75" customHeight="1" x14ac:dyDescent="0.25">
      <c r="A67" s="170"/>
      <c r="B67" s="173"/>
      <c r="C67" s="176"/>
      <c r="D67" s="140" t="s">
        <v>84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79"/>
      <c r="O67" s="182"/>
    </row>
    <row r="68" spans="1:15" ht="17.399999999999999" x14ac:dyDescent="0.3">
      <c r="A68" s="138"/>
    </row>
  </sheetData>
  <mergeCells count="42">
    <mergeCell ref="O13:O19"/>
    <mergeCell ref="B5:B11"/>
    <mergeCell ref="C5:C11"/>
    <mergeCell ref="E4:F4"/>
    <mergeCell ref="G4:M4"/>
    <mergeCell ref="O5:O11"/>
    <mergeCell ref="N5:N11"/>
    <mergeCell ref="A5:A11"/>
    <mergeCell ref="A21:A27"/>
    <mergeCell ref="B21:B27"/>
    <mergeCell ref="C21:C27"/>
    <mergeCell ref="N21:N27"/>
    <mergeCell ref="A13:A19"/>
    <mergeCell ref="B13:B19"/>
    <mergeCell ref="C13:C19"/>
    <mergeCell ref="N13:N19"/>
    <mergeCell ref="O21:O27"/>
    <mergeCell ref="A29:A35"/>
    <mergeCell ref="B29:B35"/>
    <mergeCell ref="C29:C35"/>
    <mergeCell ref="N29:N35"/>
    <mergeCell ref="O29:O35"/>
    <mergeCell ref="A37:A43"/>
    <mergeCell ref="B37:B43"/>
    <mergeCell ref="C37:C43"/>
    <mergeCell ref="N37:N43"/>
    <mergeCell ref="O37:O43"/>
    <mergeCell ref="A45:A51"/>
    <mergeCell ref="B45:B51"/>
    <mergeCell ref="C45:C51"/>
    <mergeCell ref="N45:N51"/>
    <mergeCell ref="O45:O51"/>
    <mergeCell ref="A53:A59"/>
    <mergeCell ref="B53:B59"/>
    <mergeCell ref="C53:C59"/>
    <mergeCell ref="N53:N59"/>
    <mergeCell ref="O53:O59"/>
    <mergeCell ref="A61:A67"/>
    <mergeCell ref="B61:B67"/>
    <mergeCell ref="C61:C67"/>
    <mergeCell ref="N61:N67"/>
    <mergeCell ref="O61:O67"/>
  </mergeCells>
  <printOptions horizontalCentered="1" verticalCentered="1"/>
  <pageMargins left="0" right="0" top="0" bottom="0" header="0" footer="0"/>
  <pageSetup scale="6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pageSetUpPr fitToPage="1"/>
  </sheetPr>
  <dimension ref="A1:P68"/>
  <sheetViews>
    <sheetView topLeftCell="A37" zoomScale="70" zoomScaleNormal="70" workbookViewId="0">
      <selection activeCell="U34" sqref="U33:U34"/>
    </sheetView>
  </sheetViews>
  <sheetFormatPr defaultRowHeight="13.2" x14ac:dyDescent="0.25"/>
  <cols>
    <col min="1" max="1" width="9.109375" style="136"/>
    <col min="2" max="2" width="28.5546875" style="136" customWidth="1"/>
    <col min="3" max="3" width="20.5546875" style="136" hidden="1" customWidth="1"/>
    <col min="4" max="13" width="9.109375" style="136"/>
    <col min="14" max="14" width="10.109375" style="136" customWidth="1"/>
    <col min="15" max="15" width="12" style="136" customWidth="1"/>
    <col min="16" max="16" width="6.6640625" style="137" customWidth="1"/>
    <col min="17" max="257" width="9.109375" style="136"/>
    <col min="258" max="258" width="39" style="136" customWidth="1"/>
    <col min="259" max="259" width="20.5546875" style="136" customWidth="1"/>
    <col min="260" max="269" width="9.109375" style="136"/>
    <col min="270" max="270" width="10.109375" style="136" customWidth="1"/>
    <col min="271" max="271" width="12" style="136" customWidth="1"/>
    <col min="272" max="513" width="9.109375" style="136"/>
    <col min="514" max="514" width="39" style="136" customWidth="1"/>
    <col min="515" max="515" width="20.5546875" style="136" customWidth="1"/>
    <col min="516" max="525" width="9.109375" style="136"/>
    <col min="526" max="526" width="10.109375" style="136" customWidth="1"/>
    <col min="527" max="527" width="12" style="136" customWidth="1"/>
    <col min="528" max="769" width="9.109375" style="136"/>
    <col min="770" max="770" width="39" style="136" customWidth="1"/>
    <col min="771" max="771" width="20.5546875" style="136" customWidth="1"/>
    <col min="772" max="781" width="9.109375" style="136"/>
    <col min="782" max="782" width="10.109375" style="136" customWidth="1"/>
    <col min="783" max="783" width="12" style="136" customWidth="1"/>
    <col min="784" max="1025" width="9.109375" style="136"/>
    <col min="1026" max="1026" width="39" style="136" customWidth="1"/>
    <col min="1027" max="1027" width="20.5546875" style="136" customWidth="1"/>
    <col min="1028" max="1037" width="9.109375" style="136"/>
    <col min="1038" max="1038" width="10.109375" style="136" customWidth="1"/>
    <col min="1039" max="1039" width="12" style="136" customWidth="1"/>
    <col min="1040" max="1281" width="9.109375" style="136"/>
    <col min="1282" max="1282" width="39" style="136" customWidth="1"/>
    <col min="1283" max="1283" width="20.5546875" style="136" customWidth="1"/>
    <col min="1284" max="1293" width="9.109375" style="136"/>
    <col min="1294" max="1294" width="10.109375" style="136" customWidth="1"/>
    <col min="1295" max="1295" width="12" style="136" customWidth="1"/>
    <col min="1296" max="1537" width="9.109375" style="136"/>
    <col min="1538" max="1538" width="39" style="136" customWidth="1"/>
    <col min="1539" max="1539" width="20.5546875" style="136" customWidth="1"/>
    <col min="1540" max="1549" width="9.109375" style="136"/>
    <col min="1550" max="1550" width="10.109375" style="136" customWidth="1"/>
    <col min="1551" max="1551" width="12" style="136" customWidth="1"/>
    <col min="1552" max="1793" width="9.109375" style="136"/>
    <col min="1794" max="1794" width="39" style="136" customWidth="1"/>
    <col min="1795" max="1795" width="20.5546875" style="136" customWidth="1"/>
    <col min="1796" max="1805" width="9.109375" style="136"/>
    <col min="1806" max="1806" width="10.109375" style="136" customWidth="1"/>
    <col min="1807" max="1807" width="12" style="136" customWidth="1"/>
    <col min="1808" max="2049" width="9.109375" style="136"/>
    <col min="2050" max="2050" width="39" style="136" customWidth="1"/>
    <col min="2051" max="2051" width="20.5546875" style="136" customWidth="1"/>
    <col min="2052" max="2061" width="9.109375" style="136"/>
    <col min="2062" max="2062" width="10.109375" style="136" customWidth="1"/>
    <col min="2063" max="2063" width="12" style="136" customWidth="1"/>
    <col min="2064" max="2305" width="9.109375" style="136"/>
    <col min="2306" max="2306" width="39" style="136" customWidth="1"/>
    <col min="2307" max="2307" width="20.5546875" style="136" customWidth="1"/>
    <col min="2308" max="2317" width="9.109375" style="136"/>
    <col min="2318" max="2318" width="10.109375" style="136" customWidth="1"/>
    <col min="2319" max="2319" width="12" style="136" customWidth="1"/>
    <col min="2320" max="2561" width="9.109375" style="136"/>
    <col min="2562" max="2562" width="39" style="136" customWidth="1"/>
    <col min="2563" max="2563" width="20.5546875" style="136" customWidth="1"/>
    <col min="2564" max="2573" width="9.109375" style="136"/>
    <col min="2574" max="2574" width="10.109375" style="136" customWidth="1"/>
    <col min="2575" max="2575" width="12" style="136" customWidth="1"/>
    <col min="2576" max="2817" width="9.109375" style="136"/>
    <col min="2818" max="2818" width="39" style="136" customWidth="1"/>
    <col min="2819" max="2819" width="20.5546875" style="136" customWidth="1"/>
    <col min="2820" max="2829" width="9.109375" style="136"/>
    <col min="2830" max="2830" width="10.109375" style="136" customWidth="1"/>
    <col min="2831" max="2831" width="12" style="136" customWidth="1"/>
    <col min="2832" max="3073" width="9.109375" style="136"/>
    <col min="3074" max="3074" width="39" style="136" customWidth="1"/>
    <col min="3075" max="3075" width="20.5546875" style="136" customWidth="1"/>
    <col min="3076" max="3085" width="9.109375" style="136"/>
    <col min="3086" max="3086" width="10.109375" style="136" customWidth="1"/>
    <col min="3087" max="3087" width="12" style="136" customWidth="1"/>
    <col min="3088" max="3329" width="9.109375" style="136"/>
    <col min="3330" max="3330" width="39" style="136" customWidth="1"/>
    <col min="3331" max="3331" width="20.5546875" style="136" customWidth="1"/>
    <col min="3332" max="3341" width="9.109375" style="136"/>
    <col min="3342" max="3342" width="10.109375" style="136" customWidth="1"/>
    <col min="3343" max="3343" width="12" style="136" customWidth="1"/>
    <col min="3344" max="3585" width="9.109375" style="136"/>
    <col min="3586" max="3586" width="39" style="136" customWidth="1"/>
    <col min="3587" max="3587" width="20.5546875" style="136" customWidth="1"/>
    <col min="3588" max="3597" width="9.109375" style="136"/>
    <col min="3598" max="3598" width="10.109375" style="136" customWidth="1"/>
    <col min="3599" max="3599" width="12" style="136" customWidth="1"/>
    <col min="3600" max="3841" width="9.109375" style="136"/>
    <col min="3842" max="3842" width="39" style="136" customWidth="1"/>
    <col min="3843" max="3843" width="20.5546875" style="136" customWidth="1"/>
    <col min="3844" max="3853" width="9.109375" style="136"/>
    <col min="3854" max="3854" width="10.109375" style="136" customWidth="1"/>
    <col min="3855" max="3855" width="12" style="136" customWidth="1"/>
    <col min="3856" max="4097" width="9.109375" style="136"/>
    <col min="4098" max="4098" width="39" style="136" customWidth="1"/>
    <col min="4099" max="4099" width="20.5546875" style="136" customWidth="1"/>
    <col min="4100" max="4109" width="9.109375" style="136"/>
    <col min="4110" max="4110" width="10.109375" style="136" customWidth="1"/>
    <col min="4111" max="4111" width="12" style="136" customWidth="1"/>
    <col min="4112" max="4353" width="9.109375" style="136"/>
    <col min="4354" max="4354" width="39" style="136" customWidth="1"/>
    <col min="4355" max="4355" width="20.5546875" style="136" customWidth="1"/>
    <col min="4356" max="4365" width="9.109375" style="136"/>
    <col min="4366" max="4366" width="10.109375" style="136" customWidth="1"/>
    <col min="4367" max="4367" width="12" style="136" customWidth="1"/>
    <col min="4368" max="4609" width="9.109375" style="136"/>
    <col min="4610" max="4610" width="39" style="136" customWidth="1"/>
    <col min="4611" max="4611" width="20.5546875" style="136" customWidth="1"/>
    <col min="4612" max="4621" width="9.109375" style="136"/>
    <col min="4622" max="4622" width="10.109375" style="136" customWidth="1"/>
    <col min="4623" max="4623" width="12" style="136" customWidth="1"/>
    <col min="4624" max="4865" width="9.109375" style="136"/>
    <col min="4866" max="4866" width="39" style="136" customWidth="1"/>
    <col min="4867" max="4867" width="20.5546875" style="136" customWidth="1"/>
    <col min="4868" max="4877" width="9.109375" style="136"/>
    <col min="4878" max="4878" width="10.109375" style="136" customWidth="1"/>
    <col min="4879" max="4879" width="12" style="136" customWidth="1"/>
    <col min="4880" max="5121" width="9.109375" style="136"/>
    <col min="5122" max="5122" width="39" style="136" customWidth="1"/>
    <col min="5123" max="5123" width="20.5546875" style="136" customWidth="1"/>
    <col min="5124" max="5133" width="9.109375" style="136"/>
    <col min="5134" max="5134" width="10.109375" style="136" customWidth="1"/>
    <col min="5135" max="5135" width="12" style="136" customWidth="1"/>
    <col min="5136" max="5377" width="9.109375" style="136"/>
    <col min="5378" max="5378" width="39" style="136" customWidth="1"/>
    <col min="5379" max="5379" width="20.5546875" style="136" customWidth="1"/>
    <col min="5380" max="5389" width="9.109375" style="136"/>
    <col min="5390" max="5390" width="10.109375" style="136" customWidth="1"/>
    <col min="5391" max="5391" width="12" style="136" customWidth="1"/>
    <col min="5392" max="5633" width="9.109375" style="136"/>
    <col min="5634" max="5634" width="39" style="136" customWidth="1"/>
    <col min="5635" max="5635" width="20.5546875" style="136" customWidth="1"/>
    <col min="5636" max="5645" width="9.109375" style="136"/>
    <col min="5646" max="5646" width="10.109375" style="136" customWidth="1"/>
    <col min="5647" max="5647" width="12" style="136" customWidth="1"/>
    <col min="5648" max="5889" width="9.109375" style="136"/>
    <col min="5890" max="5890" width="39" style="136" customWidth="1"/>
    <col min="5891" max="5891" width="20.5546875" style="136" customWidth="1"/>
    <col min="5892" max="5901" width="9.109375" style="136"/>
    <col min="5902" max="5902" width="10.109375" style="136" customWidth="1"/>
    <col min="5903" max="5903" width="12" style="136" customWidth="1"/>
    <col min="5904" max="6145" width="9.109375" style="136"/>
    <col min="6146" max="6146" width="39" style="136" customWidth="1"/>
    <col min="6147" max="6147" width="20.5546875" style="136" customWidth="1"/>
    <col min="6148" max="6157" width="9.109375" style="136"/>
    <col min="6158" max="6158" width="10.109375" style="136" customWidth="1"/>
    <col min="6159" max="6159" width="12" style="136" customWidth="1"/>
    <col min="6160" max="6401" width="9.109375" style="136"/>
    <col min="6402" max="6402" width="39" style="136" customWidth="1"/>
    <col min="6403" max="6403" width="20.5546875" style="136" customWidth="1"/>
    <col min="6404" max="6413" width="9.109375" style="136"/>
    <col min="6414" max="6414" width="10.109375" style="136" customWidth="1"/>
    <col min="6415" max="6415" width="12" style="136" customWidth="1"/>
    <col min="6416" max="6657" width="9.109375" style="136"/>
    <col min="6658" max="6658" width="39" style="136" customWidth="1"/>
    <col min="6659" max="6659" width="20.5546875" style="136" customWidth="1"/>
    <col min="6660" max="6669" width="9.109375" style="136"/>
    <col min="6670" max="6670" width="10.109375" style="136" customWidth="1"/>
    <col min="6671" max="6671" width="12" style="136" customWidth="1"/>
    <col min="6672" max="6913" width="9.109375" style="136"/>
    <col min="6914" max="6914" width="39" style="136" customWidth="1"/>
    <col min="6915" max="6915" width="20.5546875" style="136" customWidth="1"/>
    <col min="6916" max="6925" width="9.109375" style="136"/>
    <col min="6926" max="6926" width="10.109375" style="136" customWidth="1"/>
    <col min="6927" max="6927" width="12" style="136" customWidth="1"/>
    <col min="6928" max="7169" width="9.109375" style="136"/>
    <col min="7170" max="7170" width="39" style="136" customWidth="1"/>
    <col min="7171" max="7171" width="20.5546875" style="136" customWidth="1"/>
    <col min="7172" max="7181" width="9.109375" style="136"/>
    <col min="7182" max="7182" width="10.109375" style="136" customWidth="1"/>
    <col min="7183" max="7183" width="12" style="136" customWidth="1"/>
    <col min="7184" max="7425" width="9.109375" style="136"/>
    <col min="7426" max="7426" width="39" style="136" customWidth="1"/>
    <col min="7427" max="7427" width="20.5546875" style="136" customWidth="1"/>
    <col min="7428" max="7437" width="9.109375" style="136"/>
    <col min="7438" max="7438" width="10.109375" style="136" customWidth="1"/>
    <col min="7439" max="7439" width="12" style="136" customWidth="1"/>
    <col min="7440" max="7681" width="9.109375" style="136"/>
    <col min="7682" max="7682" width="39" style="136" customWidth="1"/>
    <col min="7683" max="7683" width="20.5546875" style="136" customWidth="1"/>
    <col min="7684" max="7693" width="9.109375" style="136"/>
    <col min="7694" max="7694" width="10.109375" style="136" customWidth="1"/>
    <col min="7695" max="7695" width="12" style="136" customWidth="1"/>
    <col min="7696" max="7937" width="9.109375" style="136"/>
    <col min="7938" max="7938" width="39" style="136" customWidth="1"/>
    <col min="7939" max="7939" width="20.5546875" style="136" customWidth="1"/>
    <col min="7940" max="7949" width="9.109375" style="136"/>
    <col min="7950" max="7950" width="10.109375" style="136" customWidth="1"/>
    <col min="7951" max="7951" width="12" style="136" customWidth="1"/>
    <col min="7952" max="8193" width="9.109375" style="136"/>
    <col min="8194" max="8194" width="39" style="136" customWidth="1"/>
    <col min="8195" max="8195" width="20.5546875" style="136" customWidth="1"/>
    <col min="8196" max="8205" width="9.109375" style="136"/>
    <col min="8206" max="8206" width="10.109375" style="136" customWidth="1"/>
    <col min="8207" max="8207" width="12" style="136" customWidth="1"/>
    <col min="8208" max="8449" width="9.109375" style="136"/>
    <col min="8450" max="8450" width="39" style="136" customWidth="1"/>
    <col min="8451" max="8451" width="20.5546875" style="136" customWidth="1"/>
    <col min="8452" max="8461" width="9.109375" style="136"/>
    <col min="8462" max="8462" width="10.109375" style="136" customWidth="1"/>
    <col min="8463" max="8463" width="12" style="136" customWidth="1"/>
    <col min="8464" max="8705" width="9.109375" style="136"/>
    <col min="8706" max="8706" width="39" style="136" customWidth="1"/>
    <col min="8707" max="8707" width="20.5546875" style="136" customWidth="1"/>
    <col min="8708" max="8717" width="9.109375" style="136"/>
    <col min="8718" max="8718" width="10.109375" style="136" customWidth="1"/>
    <col min="8719" max="8719" width="12" style="136" customWidth="1"/>
    <col min="8720" max="8961" width="9.109375" style="136"/>
    <col min="8962" max="8962" width="39" style="136" customWidth="1"/>
    <col min="8963" max="8963" width="20.5546875" style="136" customWidth="1"/>
    <col min="8964" max="8973" width="9.109375" style="136"/>
    <col min="8974" max="8974" width="10.109375" style="136" customWidth="1"/>
    <col min="8975" max="8975" width="12" style="136" customWidth="1"/>
    <col min="8976" max="9217" width="9.109375" style="136"/>
    <col min="9218" max="9218" width="39" style="136" customWidth="1"/>
    <col min="9219" max="9219" width="20.5546875" style="136" customWidth="1"/>
    <col min="9220" max="9229" width="9.109375" style="136"/>
    <col min="9230" max="9230" width="10.109375" style="136" customWidth="1"/>
    <col min="9231" max="9231" width="12" style="136" customWidth="1"/>
    <col min="9232" max="9473" width="9.109375" style="136"/>
    <col min="9474" max="9474" width="39" style="136" customWidth="1"/>
    <col min="9475" max="9475" width="20.5546875" style="136" customWidth="1"/>
    <col min="9476" max="9485" width="9.109375" style="136"/>
    <col min="9486" max="9486" width="10.109375" style="136" customWidth="1"/>
    <col min="9487" max="9487" width="12" style="136" customWidth="1"/>
    <col min="9488" max="9729" width="9.109375" style="136"/>
    <col min="9730" max="9730" width="39" style="136" customWidth="1"/>
    <col min="9731" max="9731" width="20.5546875" style="136" customWidth="1"/>
    <col min="9732" max="9741" width="9.109375" style="136"/>
    <col min="9742" max="9742" width="10.109375" style="136" customWidth="1"/>
    <col min="9743" max="9743" width="12" style="136" customWidth="1"/>
    <col min="9744" max="9985" width="9.109375" style="136"/>
    <col min="9986" max="9986" width="39" style="136" customWidth="1"/>
    <col min="9987" max="9987" width="20.5546875" style="136" customWidth="1"/>
    <col min="9988" max="9997" width="9.109375" style="136"/>
    <col min="9998" max="9998" width="10.109375" style="136" customWidth="1"/>
    <col min="9999" max="9999" width="12" style="136" customWidth="1"/>
    <col min="10000" max="10241" width="9.109375" style="136"/>
    <col min="10242" max="10242" width="39" style="136" customWidth="1"/>
    <col min="10243" max="10243" width="20.5546875" style="136" customWidth="1"/>
    <col min="10244" max="10253" width="9.109375" style="136"/>
    <col min="10254" max="10254" width="10.109375" style="136" customWidth="1"/>
    <col min="10255" max="10255" width="12" style="136" customWidth="1"/>
    <col min="10256" max="10497" width="9.109375" style="136"/>
    <col min="10498" max="10498" width="39" style="136" customWidth="1"/>
    <col min="10499" max="10499" width="20.5546875" style="136" customWidth="1"/>
    <col min="10500" max="10509" width="9.109375" style="136"/>
    <col min="10510" max="10510" width="10.109375" style="136" customWidth="1"/>
    <col min="10511" max="10511" width="12" style="136" customWidth="1"/>
    <col min="10512" max="10753" width="9.109375" style="136"/>
    <col min="10754" max="10754" width="39" style="136" customWidth="1"/>
    <col min="10755" max="10755" width="20.5546875" style="136" customWidth="1"/>
    <col min="10756" max="10765" width="9.109375" style="136"/>
    <col min="10766" max="10766" width="10.109375" style="136" customWidth="1"/>
    <col min="10767" max="10767" width="12" style="136" customWidth="1"/>
    <col min="10768" max="11009" width="9.109375" style="136"/>
    <col min="11010" max="11010" width="39" style="136" customWidth="1"/>
    <col min="11011" max="11011" width="20.5546875" style="136" customWidth="1"/>
    <col min="11012" max="11021" width="9.109375" style="136"/>
    <col min="11022" max="11022" width="10.109375" style="136" customWidth="1"/>
    <col min="11023" max="11023" width="12" style="136" customWidth="1"/>
    <col min="11024" max="11265" width="9.109375" style="136"/>
    <col min="11266" max="11266" width="39" style="136" customWidth="1"/>
    <col min="11267" max="11267" width="20.5546875" style="136" customWidth="1"/>
    <col min="11268" max="11277" width="9.109375" style="136"/>
    <col min="11278" max="11278" width="10.109375" style="136" customWidth="1"/>
    <col min="11279" max="11279" width="12" style="136" customWidth="1"/>
    <col min="11280" max="11521" width="9.109375" style="136"/>
    <col min="11522" max="11522" width="39" style="136" customWidth="1"/>
    <col min="11523" max="11523" width="20.5546875" style="136" customWidth="1"/>
    <col min="11524" max="11533" width="9.109375" style="136"/>
    <col min="11534" max="11534" width="10.109375" style="136" customWidth="1"/>
    <col min="11535" max="11535" width="12" style="136" customWidth="1"/>
    <col min="11536" max="11777" width="9.109375" style="136"/>
    <col min="11778" max="11778" width="39" style="136" customWidth="1"/>
    <col min="11779" max="11779" width="20.5546875" style="136" customWidth="1"/>
    <col min="11780" max="11789" width="9.109375" style="136"/>
    <col min="11790" max="11790" width="10.109375" style="136" customWidth="1"/>
    <col min="11791" max="11791" width="12" style="136" customWidth="1"/>
    <col min="11792" max="12033" width="9.109375" style="136"/>
    <col min="12034" max="12034" width="39" style="136" customWidth="1"/>
    <col min="12035" max="12035" width="20.5546875" style="136" customWidth="1"/>
    <col min="12036" max="12045" width="9.109375" style="136"/>
    <col min="12046" max="12046" width="10.109375" style="136" customWidth="1"/>
    <col min="12047" max="12047" width="12" style="136" customWidth="1"/>
    <col min="12048" max="12289" width="9.109375" style="136"/>
    <col min="12290" max="12290" width="39" style="136" customWidth="1"/>
    <col min="12291" max="12291" width="20.5546875" style="136" customWidth="1"/>
    <col min="12292" max="12301" width="9.109375" style="136"/>
    <col min="12302" max="12302" width="10.109375" style="136" customWidth="1"/>
    <col min="12303" max="12303" width="12" style="136" customWidth="1"/>
    <col min="12304" max="12545" width="9.109375" style="136"/>
    <col min="12546" max="12546" width="39" style="136" customWidth="1"/>
    <col min="12547" max="12547" width="20.5546875" style="136" customWidth="1"/>
    <col min="12548" max="12557" width="9.109375" style="136"/>
    <col min="12558" max="12558" width="10.109375" style="136" customWidth="1"/>
    <col min="12559" max="12559" width="12" style="136" customWidth="1"/>
    <col min="12560" max="12801" width="9.109375" style="136"/>
    <col min="12802" max="12802" width="39" style="136" customWidth="1"/>
    <col min="12803" max="12803" width="20.5546875" style="136" customWidth="1"/>
    <col min="12804" max="12813" width="9.109375" style="136"/>
    <col min="12814" max="12814" width="10.109375" style="136" customWidth="1"/>
    <col min="12815" max="12815" width="12" style="136" customWidth="1"/>
    <col min="12816" max="13057" width="9.109375" style="136"/>
    <col min="13058" max="13058" width="39" style="136" customWidth="1"/>
    <col min="13059" max="13059" width="20.5546875" style="136" customWidth="1"/>
    <col min="13060" max="13069" width="9.109375" style="136"/>
    <col min="13070" max="13070" width="10.109375" style="136" customWidth="1"/>
    <col min="13071" max="13071" width="12" style="136" customWidth="1"/>
    <col min="13072" max="13313" width="9.109375" style="136"/>
    <col min="13314" max="13314" width="39" style="136" customWidth="1"/>
    <col min="13315" max="13315" width="20.5546875" style="136" customWidth="1"/>
    <col min="13316" max="13325" width="9.109375" style="136"/>
    <col min="13326" max="13326" width="10.109375" style="136" customWidth="1"/>
    <col min="13327" max="13327" width="12" style="136" customWidth="1"/>
    <col min="13328" max="13569" width="9.109375" style="136"/>
    <col min="13570" max="13570" width="39" style="136" customWidth="1"/>
    <col min="13571" max="13571" width="20.5546875" style="136" customWidth="1"/>
    <col min="13572" max="13581" width="9.109375" style="136"/>
    <col min="13582" max="13582" width="10.109375" style="136" customWidth="1"/>
    <col min="13583" max="13583" width="12" style="136" customWidth="1"/>
    <col min="13584" max="13825" width="9.109375" style="136"/>
    <col min="13826" max="13826" width="39" style="136" customWidth="1"/>
    <col min="13827" max="13827" width="20.5546875" style="136" customWidth="1"/>
    <col min="13828" max="13837" width="9.109375" style="136"/>
    <col min="13838" max="13838" width="10.109375" style="136" customWidth="1"/>
    <col min="13839" max="13839" width="12" style="136" customWidth="1"/>
    <col min="13840" max="14081" width="9.109375" style="136"/>
    <col min="14082" max="14082" width="39" style="136" customWidth="1"/>
    <col min="14083" max="14083" width="20.5546875" style="136" customWidth="1"/>
    <col min="14084" max="14093" width="9.109375" style="136"/>
    <col min="14094" max="14094" width="10.109375" style="136" customWidth="1"/>
    <col min="14095" max="14095" width="12" style="136" customWidth="1"/>
    <col min="14096" max="14337" width="9.109375" style="136"/>
    <col min="14338" max="14338" width="39" style="136" customWidth="1"/>
    <col min="14339" max="14339" width="20.5546875" style="136" customWidth="1"/>
    <col min="14340" max="14349" width="9.109375" style="136"/>
    <col min="14350" max="14350" width="10.109375" style="136" customWidth="1"/>
    <col min="14351" max="14351" width="12" style="136" customWidth="1"/>
    <col min="14352" max="14593" width="9.109375" style="136"/>
    <col min="14594" max="14594" width="39" style="136" customWidth="1"/>
    <col min="14595" max="14595" width="20.5546875" style="136" customWidth="1"/>
    <col min="14596" max="14605" width="9.109375" style="136"/>
    <col min="14606" max="14606" width="10.109375" style="136" customWidth="1"/>
    <col min="14607" max="14607" width="12" style="136" customWidth="1"/>
    <col min="14608" max="14849" width="9.109375" style="136"/>
    <col min="14850" max="14850" width="39" style="136" customWidth="1"/>
    <col min="14851" max="14851" width="20.5546875" style="136" customWidth="1"/>
    <col min="14852" max="14861" width="9.109375" style="136"/>
    <col min="14862" max="14862" width="10.109375" style="136" customWidth="1"/>
    <col min="14863" max="14863" width="12" style="136" customWidth="1"/>
    <col min="14864" max="15105" width="9.109375" style="136"/>
    <col min="15106" max="15106" width="39" style="136" customWidth="1"/>
    <col min="15107" max="15107" width="20.5546875" style="136" customWidth="1"/>
    <col min="15108" max="15117" width="9.109375" style="136"/>
    <col min="15118" max="15118" width="10.109375" style="136" customWidth="1"/>
    <col min="15119" max="15119" width="12" style="136" customWidth="1"/>
    <col min="15120" max="15361" width="9.109375" style="136"/>
    <col min="15362" max="15362" width="39" style="136" customWidth="1"/>
    <col min="15363" max="15363" width="20.5546875" style="136" customWidth="1"/>
    <col min="15364" max="15373" width="9.109375" style="136"/>
    <col min="15374" max="15374" width="10.109375" style="136" customWidth="1"/>
    <col min="15375" max="15375" width="12" style="136" customWidth="1"/>
    <col min="15376" max="15617" width="9.109375" style="136"/>
    <col min="15618" max="15618" width="39" style="136" customWidth="1"/>
    <col min="15619" max="15619" width="20.5546875" style="136" customWidth="1"/>
    <col min="15620" max="15629" width="9.109375" style="136"/>
    <col min="15630" max="15630" width="10.109375" style="136" customWidth="1"/>
    <col min="15631" max="15631" width="12" style="136" customWidth="1"/>
    <col min="15632" max="15873" width="9.109375" style="136"/>
    <col min="15874" max="15874" width="39" style="136" customWidth="1"/>
    <col min="15875" max="15875" width="20.5546875" style="136" customWidth="1"/>
    <col min="15876" max="15885" width="9.109375" style="136"/>
    <col min="15886" max="15886" width="10.109375" style="136" customWidth="1"/>
    <col min="15887" max="15887" width="12" style="136" customWidth="1"/>
    <col min="15888" max="16129" width="9.109375" style="136"/>
    <col min="16130" max="16130" width="39" style="136" customWidth="1"/>
    <col min="16131" max="16131" width="20.5546875" style="136" customWidth="1"/>
    <col min="16132" max="16141" width="9.109375" style="136"/>
    <col min="16142" max="16142" width="10.109375" style="136" customWidth="1"/>
    <col min="16143" max="16143" width="12" style="136" customWidth="1"/>
    <col min="16144" max="16384" width="9.109375" style="136"/>
  </cols>
  <sheetData>
    <row r="1" spans="1:15" ht="29.25" customHeight="1" x14ac:dyDescent="0.25">
      <c r="D1" s="160" t="str">
        <f>TRIM([3]Finals!$G$1)</f>
        <v>ARVĪDA MANFELDA XIII PIEMIŅAS SACENSĪBAS</v>
      </c>
    </row>
    <row r="2" spans="1:15" ht="23.25" customHeight="1" x14ac:dyDescent="0.25">
      <c r="D2" s="159" t="str">
        <f>TRIM([3]Finals!$G$2)</f>
        <v>Aizpute 8. - 10.10.2021.</v>
      </c>
    </row>
    <row r="3" spans="1:15" ht="21" x14ac:dyDescent="0.4">
      <c r="A3" s="158"/>
      <c r="B3" s="157" t="str">
        <f>[3]Finals!G4</f>
        <v xml:space="preserve">       FINĀLS PŠ-60</v>
      </c>
      <c r="F3" s="156" t="s">
        <v>77</v>
      </c>
    </row>
    <row r="4" spans="1:15" ht="28.8" x14ac:dyDescent="0.3">
      <c r="A4" s="49" t="s">
        <v>78</v>
      </c>
      <c r="B4" s="155" t="s">
        <v>79</v>
      </c>
      <c r="C4" s="154" t="s">
        <v>6</v>
      </c>
      <c r="E4" s="183" t="s">
        <v>80</v>
      </c>
      <c r="F4" s="184"/>
      <c r="G4" s="183" t="s">
        <v>81</v>
      </c>
      <c r="H4" s="184"/>
      <c r="I4" s="184"/>
      <c r="J4" s="184"/>
      <c r="K4" s="184"/>
      <c r="L4" s="184"/>
      <c r="M4" s="185"/>
      <c r="N4" s="153" t="s">
        <v>3</v>
      </c>
      <c r="O4" s="152" t="s">
        <v>82</v>
      </c>
    </row>
    <row r="5" spans="1:15" ht="18" customHeight="1" x14ac:dyDescent="0.3">
      <c r="A5" s="168" t="s">
        <v>83</v>
      </c>
      <c r="B5" s="171" t="str">
        <f>[3]Finals!G8</f>
        <v>Jānis LASMANIS</v>
      </c>
      <c r="C5" s="174" t="s">
        <v>194</v>
      </c>
      <c r="D5" s="144"/>
      <c r="E5" s="143">
        <f>SUM(E6:E11)</f>
        <v>46.4</v>
      </c>
      <c r="F5" s="143">
        <f t="shared" ref="F5:M5" si="0">SUM(F6:F11)+E5</f>
        <v>96.9</v>
      </c>
      <c r="G5" s="143">
        <f t="shared" si="0"/>
        <v>116.4</v>
      </c>
      <c r="H5" s="143">
        <f t="shared" si="0"/>
        <v>135.19999999999999</v>
      </c>
      <c r="I5" s="143">
        <f t="shared" si="0"/>
        <v>154.29999999999998</v>
      </c>
      <c r="J5" s="143">
        <f t="shared" si="0"/>
        <v>174.2</v>
      </c>
      <c r="K5" s="143">
        <f t="shared" si="0"/>
        <v>194.2</v>
      </c>
      <c r="L5" s="143">
        <f t="shared" si="0"/>
        <v>194.2</v>
      </c>
      <c r="M5" s="151">
        <f t="shared" si="0"/>
        <v>194.2</v>
      </c>
      <c r="N5" s="177">
        <f>RANK(M5,($M$5,$M$13,$M$21,$M$29,$M$37,$M$45,$M$53,$M$61),0)</f>
        <v>4</v>
      </c>
      <c r="O5" s="180">
        <f>MAX($M$5,$M$13,$M$21,$M$29,$M$37,$M$45,$M$53,$M$61)-M5</f>
        <v>44.100000000000023</v>
      </c>
    </row>
    <row r="6" spans="1:15" x14ac:dyDescent="0.25">
      <c r="A6" s="169"/>
      <c r="B6" s="172"/>
      <c r="C6" s="175"/>
      <c r="D6" s="142" t="s">
        <v>14</v>
      </c>
      <c r="E6" s="141">
        <f>[3]Finals!H8</f>
        <v>8.8000000000000007</v>
      </c>
      <c r="F6" s="141">
        <f>[3]Finals!N8</f>
        <v>10.5</v>
      </c>
      <c r="G6" s="141">
        <f>[3]Finals!T8</f>
        <v>9.4</v>
      </c>
      <c r="H6" s="141">
        <f>[3]Finals!W8</f>
        <v>10.199999999999999</v>
      </c>
      <c r="I6" s="141">
        <f>[3]Finals!Z8</f>
        <v>9.6999999999999993</v>
      </c>
      <c r="J6" s="141">
        <f>[3]Finals!AC8</f>
        <v>9.9</v>
      </c>
      <c r="K6" s="141">
        <f>[3]Finals!AF8</f>
        <v>9.8000000000000007</v>
      </c>
      <c r="L6" s="141">
        <f>[3]Finals!AI8</f>
        <v>0</v>
      </c>
      <c r="M6" s="141">
        <f>[3]Finals!AL8</f>
        <v>0</v>
      </c>
      <c r="N6" s="178"/>
      <c r="O6" s="181"/>
    </row>
    <row r="7" spans="1:15" x14ac:dyDescent="0.25">
      <c r="A7" s="169"/>
      <c r="B7" s="172"/>
      <c r="C7" s="175"/>
      <c r="D7" s="142" t="s">
        <v>15</v>
      </c>
      <c r="E7" s="141">
        <f>[3]Finals!I8</f>
        <v>10.1</v>
      </c>
      <c r="F7" s="141">
        <f>[3]Finals!O8</f>
        <v>10.5</v>
      </c>
      <c r="G7" s="141">
        <f>[3]Finals!U8</f>
        <v>10.1</v>
      </c>
      <c r="H7" s="141">
        <f>[3]Finals!X8</f>
        <v>8.6</v>
      </c>
      <c r="I7" s="141">
        <f>[3]Finals!AA8</f>
        <v>9.4</v>
      </c>
      <c r="J7" s="141">
        <f>[3]Finals!AD8</f>
        <v>10</v>
      </c>
      <c r="K7" s="141">
        <f>[3]Finals!AG8</f>
        <v>10.199999999999999</v>
      </c>
      <c r="L7" s="141">
        <f>[3]Finals!AJ8</f>
        <v>0</v>
      </c>
      <c r="M7" s="141">
        <f>[3]Finals!AM8</f>
        <v>0</v>
      </c>
      <c r="N7" s="178"/>
      <c r="O7" s="181"/>
    </row>
    <row r="8" spans="1:15" x14ac:dyDescent="0.25">
      <c r="A8" s="169"/>
      <c r="B8" s="172"/>
      <c r="C8" s="175"/>
      <c r="D8" s="142" t="s">
        <v>16</v>
      </c>
      <c r="E8" s="141">
        <f>[3]Finals!J8</f>
        <v>10</v>
      </c>
      <c r="F8" s="141">
        <f>[3]Finals!P8</f>
        <v>9.6999999999999993</v>
      </c>
      <c r="G8" s="141"/>
      <c r="H8" s="141"/>
      <c r="I8" s="141"/>
      <c r="J8" s="141"/>
      <c r="K8" s="141"/>
      <c r="L8" s="141"/>
      <c r="M8" s="141"/>
      <c r="N8" s="178"/>
      <c r="O8" s="181"/>
    </row>
    <row r="9" spans="1:15" x14ac:dyDescent="0.25">
      <c r="A9" s="169"/>
      <c r="B9" s="172"/>
      <c r="C9" s="175"/>
      <c r="D9" s="142" t="s">
        <v>17</v>
      </c>
      <c r="E9" s="141">
        <f>[3]Finals!K8</f>
        <v>7.6</v>
      </c>
      <c r="F9" s="141">
        <f>[3]Finals!Q8</f>
        <v>9.1999999999999993</v>
      </c>
      <c r="G9" s="141"/>
      <c r="H9" s="141"/>
      <c r="I9" s="141"/>
      <c r="J9" s="141"/>
      <c r="K9" s="141"/>
      <c r="L9" s="141"/>
      <c r="M9" s="141"/>
      <c r="N9" s="178"/>
      <c r="O9" s="181"/>
    </row>
    <row r="10" spans="1:15" x14ac:dyDescent="0.25">
      <c r="A10" s="169"/>
      <c r="B10" s="172"/>
      <c r="C10" s="175"/>
      <c r="D10" s="142" t="s">
        <v>18</v>
      </c>
      <c r="E10" s="141">
        <f>[3]Finals!L8</f>
        <v>9.9</v>
      </c>
      <c r="F10" s="141">
        <f>[3]Finals!R8</f>
        <v>10.6</v>
      </c>
      <c r="G10" s="141"/>
      <c r="H10" s="141"/>
      <c r="I10" s="141"/>
      <c r="J10" s="141"/>
      <c r="K10" s="141"/>
      <c r="L10" s="141"/>
      <c r="M10" s="141"/>
      <c r="N10" s="178"/>
      <c r="O10" s="181"/>
    </row>
    <row r="11" spans="1:15" x14ac:dyDescent="0.25">
      <c r="A11" s="170"/>
      <c r="B11" s="173"/>
      <c r="C11" s="176"/>
      <c r="D11" s="140" t="s">
        <v>84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79"/>
      <c r="O11" s="182"/>
    </row>
    <row r="12" spans="1:15" ht="10.5" customHeight="1" x14ac:dyDescent="0.4">
      <c r="A12" s="148"/>
      <c r="B12" s="147"/>
      <c r="C12" s="149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O12" s="145"/>
    </row>
    <row r="13" spans="1:15" ht="26.25" customHeight="1" x14ac:dyDescent="0.3">
      <c r="A13" s="168" t="s">
        <v>85</v>
      </c>
      <c r="B13" s="171" t="str">
        <f>[3]Finals!G10</f>
        <v>Raivis BALODIS</v>
      </c>
      <c r="C13" s="174" t="s">
        <v>194</v>
      </c>
      <c r="D13" s="144"/>
      <c r="E13" s="143">
        <f>SUM(E14:E19)</f>
        <v>47.3</v>
      </c>
      <c r="F13" s="143">
        <f t="shared" ref="F13:M13" si="1">SUM(F14:F19)+E13</f>
        <v>96.1</v>
      </c>
      <c r="G13" s="143">
        <f t="shared" si="1"/>
        <v>115.39999999999999</v>
      </c>
      <c r="H13" s="143">
        <f t="shared" si="1"/>
        <v>134.29999999999998</v>
      </c>
      <c r="I13" s="143">
        <f t="shared" si="1"/>
        <v>153</v>
      </c>
      <c r="J13" s="143">
        <f t="shared" si="1"/>
        <v>153</v>
      </c>
      <c r="K13" s="143">
        <f t="shared" si="1"/>
        <v>153</v>
      </c>
      <c r="L13" s="143">
        <f t="shared" si="1"/>
        <v>153</v>
      </c>
      <c r="M13" s="143">
        <f t="shared" si="1"/>
        <v>153</v>
      </c>
      <c r="N13" s="177">
        <f>RANK(M13,($M$5,$M$13,$M$21,$M$29,$M$37,$M$45,$M$53,$M$61),0)</f>
        <v>6</v>
      </c>
      <c r="O13" s="180">
        <f>MAX($M$5,$M$13,$M$21,$M$29,$M$37,$M$45,$M$53,$M$61)-M13</f>
        <v>85.300000000000011</v>
      </c>
    </row>
    <row r="14" spans="1:15" ht="12.75" customHeight="1" x14ac:dyDescent="0.25">
      <c r="A14" s="169"/>
      <c r="B14" s="172"/>
      <c r="C14" s="175"/>
      <c r="D14" s="142" t="s">
        <v>14</v>
      </c>
      <c r="E14" s="141">
        <f>[3]Finals!H10</f>
        <v>10.3</v>
      </c>
      <c r="F14" s="141">
        <f>[3]Finals!N10</f>
        <v>10.5</v>
      </c>
      <c r="G14" s="141">
        <f>[3]Finals!T10</f>
        <v>9.1999999999999993</v>
      </c>
      <c r="H14" s="141">
        <f>[3]Finals!W10</f>
        <v>8.9</v>
      </c>
      <c r="I14" s="141">
        <f>[3]Finals!Z10</f>
        <v>9.8000000000000007</v>
      </c>
      <c r="J14" s="141">
        <f>[3]Finals!AC10</f>
        <v>0</v>
      </c>
      <c r="K14" s="141">
        <f>[3]Finals!AF10</f>
        <v>0</v>
      </c>
      <c r="L14" s="141">
        <f>[3]Finals!AI10</f>
        <v>0</v>
      </c>
      <c r="M14" s="141">
        <f>[3]Finals!AL10</f>
        <v>0</v>
      </c>
      <c r="N14" s="178"/>
      <c r="O14" s="181"/>
    </row>
    <row r="15" spans="1:15" ht="12.75" customHeight="1" x14ac:dyDescent="0.25">
      <c r="A15" s="169"/>
      <c r="B15" s="172"/>
      <c r="C15" s="175"/>
      <c r="D15" s="142" t="s">
        <v>15</v>
      </c>
      <c r="E15" s="141">
        <f>[3]Finals!I10</f>
        <v>8.3000000000000007</v>
      </c>
      <c r="F15" s="141">
        <f>[3]Finals!O10</f>
        <v>10</v>
      </c>
      <c r="G15" s="141">
        <f>[3]Finals!U10</f>
        <v>10.1</v>
      </c>
      <c r="H15" s="141">
        <f>[3]Finals!X10</f>
        <v>10</v>
      </c>
      <c r="I15" s="141">
        <f>[3]Finals!AA10</f>
        <v>8.9</v>
      </c>
      <c r="J15" s="141">
        <f>[3]Finals!AD10</f>
        <v>0</v>
      </c>
      <c r="K15" s="141">
        <f>[3]Finals!AG10</f>
        <v>0</v>
      </c>
      <c r="L15" s="141">
        <f>[3]Finals!AJ10</f>
        <v>0</v>
      </c>
      <c r="M15" s="141">
        <f>[3]Finals!AM10</f>
        <v>0</v>
      </c>
      <c r="N15" s="178"/>
      <c r="O15" s="181"/>
    </row>
    <row r="16" spans="1:15" ht="12.75" customHeight="1" x14ac:dyDescent="0.25">
      <c r="A16" s="169"/>
      <c r="B16" s="172"/>
      <c r="C16" s="175"/>
      <c r="D16" s="142" t="s">
        <v>16</v>
      </c>
      <c r="E16" s="141">
        <f>[3]Finals!J10</f>
        <v>8.1999999999999993</v>
      </c>
      <c r="F16" s="141">
        <f>[3]Finals!P10</f>
        <v>10.4</v>
      </c>
      <c r="G16" s="141"/>
      <c r="H16" s="141"/>
      <c r="I16" s="141"/>
      <c r="J16" s="141"/>
      <c r="K16" s="141"/>
      <c r="L16" s="141"/>
      <c r="M16" s="141"/>
      <c r="N16" s="178"/>
      <c r="O16" s="181"/>
    </row>
    <row r="17" spans="1:15" ht="12.75" customHeight="1" x14ac:dyDescent="0.25">
      <c r="A17" s="169"/>
      <c r="B17" s="172"/>
      <c r="C17" s="175"/>
      <c r="D17" s="142" t="s">
        <v>17</v>
      </c>
      <c r="E17" s="141">
        <f>[3]Finals!K10</f>
        <v>10.5</v>
      </c>
      <c r="F17" s="141">
        <f>[3]Finals!Q10</f>
        <v>9.6</v>
      </c>
      <c r="G17" s="141"/>
      <c r="H17" s="141"/>
      <c r="I17" s="141"/>
      <c r="J17" s="141"/>
      <c r="K17" s="141"/>
      <c r="L17" s="141"/>
      <c r="M17" s="141"/>
      <c r="N17" s="178"/>
      <c r="O17" s="181"/>
    </row>
    <row r="18" spans="1:15" ht="12.75" customHeight="1" x14ac:dyDescent="0.25">
      <c r="A18" s="169"/>
      <c r="B18" s="172"/>
      <c r="C18" s="175"/>
      <c r="D18" s="142" t="s">
        <v>18</v>
      </c>
      <c r="E18" s="141">
        <f>[3]Finals!L10</f>
        <v>10</v>
      </c>
      <c r="F18" s="141">
        <f>[3]Finals!R10</f>
        <v>8.3000000000000007</v>
      </c>
      <c r="G18" s="141"/>
      <c r="H18" s="141"/>
      <c r="I18" s="141"/>
      <c r="J18" s="141"/>
      <c r="K18" s="141"/>
      <c r="L18" s="141"/>
      <c r="M18" s="141"/>
      <c r="N18" s="178"/>
      <c r="O18" s="181"/>
    </row>
    <row r="19" spans="1:15" ht="12.75" customHeight="1" x14ac:dyDescent="0.25">
      <c r="A19" s="170"/>
      <c r="B19" s="173"/>
      <c r="C19" s="176"/>
      <c r="D19" s="140" t="s">
        <v>84</v>
      </c>
      <c r="E19" s="139"/>
      <c r="F19" s="139"/>
      <c r="G19" s="139"/>
      <c r="H19" s="139"/>
      <c r="I19" s="139"/>
      <c r="J19" s="139"/>
      <c r="K19" s="139"/>
      <c r="L19" s="139"/>
      <c r="M19" s="139"/>
      <c r="N19" s="179"/>
      <c r="O19" s="182"/>
    </row>
    <row r="20" spans="1:15" ht="10.5" customHeight="1" x14ac:dyDescent="0.4">
      <c r="A20" s="148"/>
      <c r="C20" s="150"/>
      <c r="N20" s="146"/>
      <c r="O20" s="145"/>
    </row>
    <row r="21" spans="1:15" ht="19.5" customHeight="1" x14ac:dyDescent="0.3">
      <c r="A21" s="168" t="s">
        <v>86</v>
      </c>
      <c r="B21" s="171" t="str">
        <f>[3]Finals!G12</f>
        <v>Matas MEDIŠAUSKAS</v>
      </c>
      <c r="C21" s="174" t="s">
        <v>194</v>
      </c>
      <c r="D21" s="144"/>
      <c r="E21" s="143">
        <f>SUM(E22:E27)</f>
        <v>48</v>
      </c>
      <c r="F21" s="143">
        <f t="shared" ref="F21:M21" si="2">SUM(F22:F27)+E21</f>
        <v>98.4</v>
      </c>
      <c r="G21" s="143">
        <f t="shared" si="2"/>
        <v>117.60000000000001</v>
      </c>
      <c r="H21" s="143">
        <f t="shared" si="2"/>
        <v>137.30000000000001</v>
      </c>
      <c r="I21" s="143">
        <f t="shared" si="2"/>
        <v>157.60000000000002</v>
      </c>
      <c r="J21" s="143">
        <f t="shared" si="2"/>
        <v>177.60000000000002</v>
      </c>
      <c r="K21" s="143">
        <f t="shared" si="2"/>
        <v>198.20000000000002</v>
      </c>
      <c r="L21" s="143">
        <f t="shared" si="2"/>
        <v>218.50000000000003</v>
      </c>
      <c r="M21" s="143">
        <f t="shared" si="2"/>
        <v>238.3</v>
      </c>
      <c r="N21" s="177">
        <f>RANK(M21,($M$5,$M$13,$M$21,$M$29,$M$37,$M$45,$M$53,$M$61),0)</f>
        <v>1</v>
      </c>
      <c r="O21" s="180">
        <f>MAX($M$5,$M$13,$M$21,$M$29,$M$37,$M$45,$M$53,$M$61)-M21</f>
        <v>0</v>
      </c>
    </row>
    <row r="22" spans="1:15" ht="12.75" customHeight="1" x14ac:dyDescent="0.25">
      <c r="A22" s="169"/>
      <c r="B22" s="172"/>
      <c r="C22" s="175"/>
      <c r="D22" s="142" t="s">
        <v>14</v>
      </c>
      <c r="E22" s="141">
        <f>[3]Finals!H12</f>
        <v>10.1</v>
      </c>
      <c r="F22" s="141">
        <f>[3]Finals!N12</f>
        <v>9.6999999999999993</v>
      </c>
      <c r="G22" s="141">
        <f>[3]Finals!T12</f>
        <v>9.3000000000000007</v>
      </c>
      <c r="H22" s="141">
        <f>[3]Finals!W12</f>
        <v>9.4</v>
      </c>
      <c r="I22" s="141">
        <f>[3]Finals!Z12</f>
        <v>9.9</v>
      </c>
      <c r="J22" s="141">
        <f>[3]Finals!AC12</f>
        <v>10.4</v>
      </c>
      <c r="K22" s="141">
        <f>[3]Finals!AF12</f>
        <v>10</v>
      </c>
      <c r="L22" s="141">
        <f>[3]Finals!AI12</f>
        <v>10.3</v>
      </c>
      <c r="M22" s="141">
        <f>[3]Finals!AL12</f>
        <v>9.6999999999999993</v>
      </c>
      <c r="N22" s="178"/>
      <c r="O22" s="181"/>
    </row>
    <row r="23" spans="1:15" ht="12.75" customHeight="1" x14ac:dyDescent="0.25">
      <c r="A23" s="169"/>
      <c r="B23" s="172"/>
      <c r="C23" s="175"/>
      <c r="D23" s="142" t="s">
        <v>15</v>
      </c>
      <c r="E23" s="141">
        <f>[3]Finals!I12</f>
        <v>9</v>
      </c>
      <c r="F23" s="141">
        <f>[3]Finals!O12</f>
        <v>10.5</v>
      </c>
      <c r="G23" s="141">
        <f>[3]Finals!U12</f>
        <v>9.9</v>
      </c>
      <c r="H23" s="141">
        <f>[3]Finals!X12</f>
        <v>10.3</v>
      </c>
      <c r="I23" s="141">
        <f>[3]Finals!AA12</f>
        <v>10.4</v>
      </c>
      <c r="J23" s="141">
        <f>[3]Finals!AD12</f>
        <v>9.6</v>
      </c>
      <c r="K23" s="141">
        <f>[3]Finals!AG12</f>
        <v>10.6</v>
      </c>
      <c r="L23" s="141">
        <f>[3]Finals!AJ12</f>
        <v>10</v>
      </c>
      <c r="M23" s="141">
        <f>[3]Finals!AM12</f>
        <v>10.1</v>
      </c>
      <c r="N23" s="178"/>
      <c r="O23" s="181"/>
    </row>
    <row r="24" spans="1:15" ht="12.75" customHeight="1" x14ac:dyDescent="0.25">
      <c r="A24" s="169"/>
      <c r="B24" s="172"/>
      <c r="C24" s="175"/>
      <c r="D24" s="142" t="s">
        <v>16</v>
      </c>
      <c r="E24" s="141">
        <f>[3]Finals!J12</f>
        <v>10.3</v>
      </c>
      <c r="F24" s="141">
        <f>[3]Finals!P12</f>
        <v>9.6</v>
      </c>
      <c r="G24" s="141"/>
      <c r="H24" s="141"/>
      <c r="I24" s="141"/>
      <c r="J24" s="141"/>
      <c r="K24" s="141"/>
      <c r="L24" s="141"/>
      <c r="M24" s="141"/>
      <c r="N24" s="178"/>
      <c r="O24" s="181"/>
    </row>
    <row r="25" spans="1:15" ht="12.75" customHeight="1" x14ac:dyDescent="0.25">
      <c r="A25" s="169"/>
      <c r="B25" s="172"/>
      <c r="C25" s="175"/>
      <c r="D25" s="142" t="s">
        <v>17</v>
      </c>
      <c r="E25" s="141">
        <f>[3]Finals!K12</f>
        <v>9.1999999999999993</v>
      </c>
      <c r="F25" s="141">
        <f>[3]Finals!Q12</f>
        <v>10.6</v>
      </c>
      <c r="G25" s="141"/>
      <c r="H25" s="141"/>
      <c r="I25" s="141"/>
      <c r="J25" s="141"/>
      <c r="K25" s="141"/>
      <c r="L25" s="141"/>
      <c r="M25" s="141"/>
      <c r="N25" s="178"/>
      <c r="O25" s="181"/>
    </row>
    <row r="26" spans="1:15" ht="12.75" customHeight="1" x14ac:dyDescent="0.25">
      <c r="A26" s="169"/>
      <c r="B26" s="172"/>
      <c r="C26" s="175"/>
      <c r="D26" s="142" t="s">
        <v>18</v>
      </c>
      <c r="E26" s="141">
        <f>[3]Finals!L12</f>
        <v>9.4</v>
      </c>
      <c r="F26" s="141">
        <f>[3]Finals!R12</f>
        <v>10</v>
      </c>
      <c r="G26" s="141"/>
      <c r="H26" s="141"/>
      <c r="I26" s="141"/>
      <c r="J26" s="141"/>
      <c r="K26" s="141"/>
      <c r="L26" s="141"/>
      <c r="M26" s="141"/>
      <c r="N26" s="178"/>
      <c r="O26" s="181"/>
    </row>
    <row r="27" spans="1:15" ht="12.75" customHeight="1" x14ac:dyDescent="0.25">
      <c r="A27" s="170"/>
      <c r="B27" s="173"/>
      <c r="C27" s="176"/>
      <c r="D27" s="140" t="s">
        <v>84</v>
      </c>
      <c r="E27" s="139"/>
      <c r="F27" s="139"/>
      <c r="G27" s="139"/>
      <c r="H27" s="139"/>
      <c r="I27" s="139"/>
      <c r="J27" s="139"/>
      <c r="K27" s="139"/>
      <c r="L27" s="139"/>
      <c r="M27" s="139"/>
      <c r="N27" s="179"/>
      <c r="O27" s="182"/>
    </row>
    <row r="28" spans="1:15" ht="9" customHeight="1" x14ac:dyDescent="0.4">
      <c r="A28" s="148"/>
      <c r="B28" s="147"/>
      <c r="C28" s="149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45"/>
    </row>
    <row r="29" spans="1:15" ht="18.75" customHeight="1" x14ac:dyDescent="0.3">
      <c r="A29" s="168" t="s">
        <v>87</v>
      </c>
      <c r="B29" s="171" t="str">
        <f>[3]Finals!G14</f>
        <v>Orestas PLEKAVIČIUS</v>
      </c>
      <c r="C29" s="174" t="s">
        <v>194</v>
      </c>
      <c r="D29" s="144"/>
      <c r="E29" s="143">
        <f>SUM(E30:E35)</f>
        <v>48.7</v>
      </c>
      <c r="F29" s="143">
        <f t="shared" ref="F29:M29" si="3">SUM(F30:F35)+E29</f>
        <v>97.9</v>
      </c>
      <c r="G29" s="143">
        <f t="shared" si="3"/>
        <v>118.60000000000001</v>
      </c>
      <c r="H29" s="143">
        <f t="shared" si="3"/>
        <v>136.30000000000001</v>
      </c>
      <c r="I29" s="143">
        <f t="shared" si="3"/>
        <v>156.4</v>
      </c>
      <c r="J29" s="143">
        <f t="shared" si="3"/>
        <v>176.2</v>
      </c>
      <c r="K29" s="143">
        <f t="shared" si="3"/>
        <v>196.79999999999998</v>
      </c>
      <c r="L29" s="143">
        <f t="shared" si="3"/>
        <v>216.29999999999998</v>
      </c>
      <c r="M29" s="143">
        <f t="shared" si="3"/>
        <v>236.49999999999997</v>
      </c>
      <c r="N29" s="177">
        <f>RANK(M29,($M$5,$M$13,$M$21,$M$29,$M$37,$M$45,$M$53,$M$61),0)</f>
        <v>2</v>
      </c>
      <c r="O29" s="180">
        <f>MAX($M$5,$M$13,$M$21,$M$29,$M$37,$M$45,$M$53,$M$61)-M29</f>
        <v>1.8000000000000398</v>
      </c>
    </row>
    <row r="30" spans="1:15" ht="12.75" customHeight="1" x14ac:dyDescent="0.25">
      <c r="A30" s="169"/>
      <c r="B30" s="172"/>
      <c r="C30" s="175"/>
      <c r="D30" s="142" t="s">
        <v>14</v>
      </c>
      <c r="E30" s="141">
        <f>[3]Finals!H14</f>
        <v>9.9</v>
      </c>
      <c r="F30" s="141">
        <f>[3]Finals!N14</f>
        <v>10.1</v>
      </c>
      <c r="G30" s="141">
        <f>[3]Finals!T14</f>
        <v>9.9</v>
      </c>
      <c r="H30" s="141">
        <f>[3]Finals!W14</f>
        <v>8.6999999999999993</v>
      </c>
      <c r="I30" s="141">
        <f>[3]Finals!Z14</f>
        <v>10.199999999999999</v>
      </c>
      <c r="J30" s="141">
        <f>[3]Finals!AC14</f>
        <v>10.199999999999999</v>
      </c>
      <c r="K30" s="141">
        <f>[3]Finals!AF14</f>
        <v>10.5</v>
      </c>
      <c r="L30" s="141">
        <f>[3]Finals!AI14</f>
        <v>10.1</v>
      </c>
      <c r="M30" s="141">
        <f>[3]Finals!AL14</f>
        <v>10.6</v>
      </c>
      <c r="N30" s="178"/>
      <c r="O30" s="181"/>
    </row>
    <row r="31" spans="1:15" ht="12.75" customHeight="1" x14ac:dyDescent="0.25">
      <c r="A31" s="169"/>
      <c r="B31" s="172"/>
      <c r="C31" s="175"/>
      <c r="D31" s="142" t="s">
        <v>15</v>
      </c>
      <c r="E31" s="141">
        <f>[3]Finals!I14</f>
        <v>9.6999999999999993</v>
      </c>
      <c r="F31" s="141">
        <f>[3]Finals!O14</f>
        <v>10.6</v>
      </c>
      <c r="G31" s="141">
        <f>[3]Finals!U14</f>
        <v>10.8</v>
      </c>
      <c r="H31" s="141">
        <f>[3]Finals!X14</f>
        <v>9</v>
      </c>
      <c r="I31" s="141">
        <f>[3]Finals!AA14</f>
        <v>9.9</v>
      </c>
      <c r="J31" s="141">
        <f>[3]Finals!AD14</f>
        <v>9.6</v>
      </c>
      <c r="K31" s="141">
        <f>[3]Finals!AG14</f>
        <v>10.1</v>
      </c>
      <c r="L31" s="141">
        <f>[3]Finals!AJ14</f>
        <v>9.4</v>
      </c>
      <c r="M31" s="141">
        <f>[3]Finals!AM14</f>
        <v>9.6</v>
      </c>
      <c r="N31" s="178"/>
      <c r="O31" s="181"/>
    </row>
    <row r="32" spans="1:15" ht="12.75" customHeight="1" x14ac:dyDescent="0.25">
      <c r="A32" s="169"/>
      <c r="B32" s="172"/>
      <c r="C32" s="175"/>
      <c r="D32" s="142" t="s">
        <v>16</v>
      </c>
      <c r="E32" s="141">
        <f>[3]Finals!J14</f>
        <v>10.9</v>
      </c>
      <c r="F32" s="141">
        <f>[3]Finals!P14</f>
        <v>10.4</v>
      </c>
      <c r="G32" s="141"/>
      <c r="H32" s="141"/>
      <c r="I32" s="141"/>
      <c r="J32" s="141"/>
      <c r="K32" s="141"/>
      <c r="L32" s="141"/>
      <c r="M32" s="141"/>
      <c r="N32" s="178"/>
      <c r="O32" s="181"/>
    </row>
    <row r="33" spans="1:15" ht="12.75" customHeight="1" x14ac:dyDescent="0.25">
      <c r="A33" s="169"/>
      <c r="B33" s="172"/>
      <c r="C33" s="175"/>
      <c r="D33" s="142" t="s">
        <v>17</v>
      </c>
      <c r="E33" s="141">
        <f>[3]Finals!K14</f>
        <v>8</v>
      </c>
      <c r="F33" s="141">
        <f>[3]Finals!Q14</f>
        <v>8.8000000000000007</v>
      </c>
      <c r="G33" s="141"/>
      <c r="H33" s="141"/>
      <c r="I33" s="141"/>
      <c r="J33" s="141"/>
      <c r="K33" s="141"/>
      <c r="L33" s="141"/>
      <c r="M33" s="141"/>
      <c r="N33" s="178"/>
      <c r="O33" s="181"/>
    </row>
    <row r="34" spans="1:15" ht="12.75" customHeight="1" x14ac:dyDescent="0.25">
      <c r="A34" s="169"/>
      <c r="B34" s="172"/>
      <c r="C34" s="175"/>
      <c r="D34" s="142" t="s">
        <v>18</v>
      </c>
      <c r="E34" s="141">
        <f>[3]Finals!L14</f>
        <v>10.199999999999999</v>
      </c>
      <c r="F34" s="141">
        <f>[3]Finals!R14</f>
        <v>9.3000000000000007</v>
      </c>
      <c r="G34" s="141"/>
      <c r="H34" s="141"/>
      <c r="I34" s="141"/>
      <c r="J34" s="141"/>
      <c r="K34" s="141"/>
      <c r="L34" s="141"/>
      <c r="M34" s="141"/>
      <c r="N34" s="178"/>
      <c r="O34" s="181"/>
    </row>
    <row r="35" spans="1:15" ht="12.75" customHeight="1" x14ac:dyDescent="0.25">
      <c r="A35" s="170"/>
      <c r="B35" s="173"/>
      <c r="C35" s="176"/>
      <c r="D35" s="140" t="s">
        <v>84</v>
      </c>
      <c r="E35" s="139"/>
      <c r="F35" s="139"/>
      <c r="G35" s="139"/>
      <c r="H35" s="139"/>
      <c r="I35" s="139"/>
      <c r="J35" s="139"/>
      <c r="K35" s="139"/>
      <c r="L35" s="139"/>
      <c r="M35" s="139"/>
      <c r="N35" s="179"/>
      <c r="O35" s="182"/>
    </row>
    <row r="36" spans="1:15" ht="6.75" customHeight="1" x14ac:dyDescent="0.4">
      <c r="A36" s="148"/>
      <c r="C36" s="150"/>
      <c r="N36" s="146"/>
      <c r="O36" s="145"/>
    </row>
    <row r="37" spans="1:15" ht="18" customHeight="1" x14ac:dyDescent="0.3">
      <c r="A37" s="168" t="s">
        <v>88</v>
      </c>
      <c r="B37" s="171" t="str">
        <f>[3]Finals!G16</f>
        <v>Kristers KOLUŽS</v>
      </c>
      <c r="C37" s="174" t="s">
        <v>194</v>
      </c>
      <c r="D37" s="144"/>
      <c r="E37" s="143">
        <f>SUM(E38:E43)</f>
        <v>46.300000000000004</v>
      </c>
      <c r="F37" s="143">
        <f t="shared" ref="F37:M37" si="4">SUM(F38:F43)+E37</f>
        <v>94.699999999999989</v>
      </c>
      <c r="G37" s="143">
        <f t="shared" si="4"/>
        <v>114.49999999999999</v>
      </c>
      <c r="H37" s="143">
        <f t="shared" si="4"/>
        <v>133.39999999999998</v>
      </c>
      <c r="I37" s="143">
        <f t="shared" si="4"/>
        <v>153.79999999999998</v>
      </c>
      <c r="J37" s="143">
        <f t="shared" si="4"/>
        <v>172.39999999999998</v>
      </c>
      <c r="K37" s="143">
        <f t="shared" si="4"/>
        <v>172.39999999999998</v>
      </c>
      <c r="L37" s="143">
        <f t="shared" si="4"/>
        <v>172.39999999999998</v>
      </c>
      <c r="M37" s="143">
        <f t="shared" si="4"/>
        <v>172.39999999999998</v>
      </c>
      <c r="N37" s="177">
        <f>RANK(M37,($M$5,$M$13,$M$21,$M$29,$M$37,$M$45,$M$53,$M$61),0)</f>
        <v>5</v>
      </c>
      <c r="O37" s="180">
        <f>MAX($M$5,$M$13,$M$21,$M$29,$M$37,$M$45,$M$53,$M$61)-M37</f>
        <v>65.900000000000034</v>
      </c>
    </row>
    <row r="38" spans="1:15" ht="12.75" customHeight="1" x14ac:dyDescent="0.25">
      <c r="A38" s="169"/>
      <c r="B38" s="172"/>
      <c r="C38" s="175"/>
      <c r="D38" s="142" t="s">
        <v>14</v>
      </c>
      <c r="E38" s="141">
        <f>[3]Finals!H16</f>
        <v>8.1</v>
      </c>
      <c r="F38" s="141">
        <f>[3]Finals!N16</f>
        <v>9.6</v>
      </c>
      <c r="G38" s="141">
        <f>[3]Finals!T16</f>
        <v>9.6999999999999993</v>
      </c>
      <c r="H38" s="141">
        <f>[3]Finals!W16</f>
        <v>10</v>
      </c>
      <c r="I38" s="141">
        <f>[3]Finals!Z16</f>
        <v>9.6</v>
      </c>
      <c r="J38" s="141">
        <f>[3]Finals!AC16</f>
        <v>9</v>
      </c>
      <c r="K38" s="141">
        <f>[3]Finals!AF16</f>
        <v>0</v>
      </c>
      <c r="L38" s="141">
        <f>[3]Finals!AI16</f>
        <v>0</v>
      </c>
      <c r="M38" s="141">
        <f>[3]Finals!AL16</f>
        <v>0</v>
      </c>
      <c r="N38" s="178"/>
      <c r="O38" s="181"/>
    </row>
    <row r="39" spans="1:15" ht="12.75" customHeight="1" x14ac:dyDescent="0.25">
      <c r="A39" s="169"/>
      <c r="B39" s="172"/>
      <c r="C39" s="175"/>
      <c r="D39" s="142" t="s">
        <v>15</v>
      </c>
      <c r="E39" s="141">
        <f>[3]Finals!I16</f>
        <v>10.1</v>
      </c>
      <c r="F39" s="141">
        <f>[3]Finals!O16</f>
        <v>8.9</v>
      </c>
      <c r="G39" s="141">
        <f>[3]Finals!U16</f>
        <v>10.1</v>
      </c>
      <c r="H39" s="141">
        <f>[3]Finals!X16</f>
        <v>8.9</v>
      </c>
      <c r="I39" s="141">
        <f>[3]Finals!AA16</f>
        <v>10.8</v>
      </c>
      <c r="J39" s="141">
        <f>[3]Finals!AD16</f>
        <v>9.6</v>
      </c>
      <c r="K39" s="141">
        <f>[3]Finals!AG16</f>
        <v>0</v>
      </c>
      <c r="L39" s="141">
        <f>[3]Finals!AJ16</f>
        <v>0</v>
      </c>
      <c r="M39" s="141">
        <f>[3]Finals!AM16</f>
        <v>0</v>
      </c>
      <c r="N39" s="178"/>
      <c r="O39" s="181"/>
    </row>
    <row r="40" spans="1:15" ht="12.75" customHeight="1" x14ac:dyDescent="0.25">
      <c r="A40" s="169"/>
      <c r="B40" s="172"/>
      <c r="C40" s="175"/>
      <c r="D40" s="142" t="s">
        <v>16</v>
      </c>
      <c r="E40" s="141">
        <f>[3]Finals!J16</f>
        <v>9.3000000000000007</v>
      </c>
      <c r="F40" s="141">
        <f>[3]Finals!P16</f>
        <v>9.9</v>
      </c>
      <c r="G40" s="141"/>
      <c r="H40" s="141"/>
      <c r="I40" s="141"/>
      <c r="J40" s="141"/>
      <c r="K40" s="141"/>
      <c r="L40" s="141"/>
      <c r="M40" s="141"/>
      <c r="N40" s="178"/>
      <c r="O40" s="181"/>
    </row>
    <row r="41" spans="1:15" ht="12.75" customHeight="1" x14ac:dyDescent="0.25">
      <c r="A41" s="169"/>
      <c r="B41" s="172"/>
      <c r="C41" s="175"/>
      <c r="D41" s="142" t="s">
        <v>17</v>
      </c>
      <c r="E41" s="141">
        <f>[3]Finals!K16</f>
        <v>8.1999999999999993</v>
      </c>
      <c r="F41" s="141">
        <f>[3]Finals!Q16</f>
        <v>9.6999999999999993</v>
      </c>
      <c r="G41" s="141"/>
      <c r="H41" s="141"/>
      <c r="I41" s="141"/>
      <c r="J41" s="141"/>
      <c r="K41" s="141"/>
      <c r="L41" s="141"/>
      <c r="M41" s="141"/>
      <c r="N41" s="178"/>
      <c r="O41" s="181"/>
    </row>
    <row r="42" spans="1:15" ht="12.75" customHeight="1" x14ac:dyDescent="0.25">
      <c r="A42" s="169"/>
      <c r="B42" s="172"/>
      <c r="C42" s="175"/>
      <c r="D42" s="142" t="s">
        <v>18</v>
      </c>
      <c r="E42" s="141">
        <f>[3]Finals!L16</f>
        <v>10.6</v>
      </c>
      <c r="F42" s="141">
        <f>[3]Finals!R16</f>
        <v>10.3</v>
      </c>
      <c r="G42" s="141"/>
      <c r="H42" s="141"/>
      <c r="I42" s="141"/>
      <c r="J42" s="141"/>
      <c r="K42" s="141"/>
      <c r="L42" s="141"/>
      <c r="M42" s="141"/>
      <c r="N42" s="178"/>
      <c r="O42" s="181"/>
    </row>
    <row r="43" spans="1:15" ht="12.75" customHeight="1" x14ac:dyDescent="0.25">
      <c r="A43" s="170"/>
      <c r="B43" s="173"/>
      <c r="C43" s="176"/>
      <c r="D43" s="140" t="s">
        <v>84</v>
      </c>
      <c r="E43" s="139"/>
      <c r="F43" s="139"/>
      <c r="G43" s="139"/>
      <c r="H43" s="139"/>
      <c r="I43" s="139"/>
      <c r="J43" s="139"/>
      <c r="K43" s="139"/>
      <c r="L43" s="139"/>
      <c r="M43" s="139"/>
      <c r="N43" s="179"/>
      <c r="O43" s="182"/>
    </row>
    <row r="44" spans="1:15" ht="11.25" customHeight="1" x14ac:dyDescent="0.4">
      <c r="A44" s="148"/>
      <c r="B44" s="147"/>
      <c r="C44" s="149"/>
      <c r="E44" s="145"/>
      <c r="F44" s="145"/>
      <c r="G44" s="145"/>
      <c r="H44" s="145"/>
      <c r="I44" s="145"/>
      <c r="J44" s="145"/>
      <c r="K44" s="145"/>
      <c r="L44" s="145"/>
      <c r="M44" s="145"/>
      <c r="N44" s="146"/>
      <c r="O44" s="145"/>
    </row>
    <row r="45" spans="1:15" ht="18" customHeight="1" x14ac:dyDescent="0.3">
      <c r="A45" s="168" t="s">
        <v>89</v>
      </c>
      <c r="B45" s="171" t="str">
        <f>[3]Finals!G18</f>
        <v>Lauri LOPP</v>
      </c>
      <c r="C45" s="174" t="s">
        <v>194</v>
      </c>
      <c r="D45" s="144"/>
      <c r="E45" s="143">
        <f>SUM(E46:E51)</f>
        <v>45.300000000000004</v>
      </c>
      <c r="F45" s="143">
        <f t="shared" ref="F45:M45" si="5">SUM(F46:F51)+E45</f>
        <v>92.7</v>
      </c>
      <c r="G45" s="143">
        <f t="shared" si="5"/>
        <v>112.6</v>
      </c>
      <c r="H45" s="143">
        <f t="shared" si="5"/>
        <v>131.29999999999998</v>
      </c>
      <c r="I45" s="143">
        <f t="shared" si="5"/>
        <v>131.29999999999998</v>
      </c>
      <c r="J45" s="143">
        <f t="shared" si="5"/>
        <v>131.29999999999998</v>
      </c>
      <c r="K45" s="143">
        <f t="shared" si="5"/>
        <v>131.29999999999998</v>
      </c>
      <c r="L45" s="143">
        <f t="shared" si="5"/>
        <v>131.29999999999998</v>
      </c>
      <c r="M45" s="143">
        <f t="shared" si="5"/>
        <v>131.29999999999998</v>
      </c>
      <c r="N45" s="177">
        <f>RANK(M45,($M$5,$M$13,$M$21,$M$29,$M$37,$M$45,$M$53,$M$61),0)</f>
        <v>7</v>
      </c>
      <c r="O45" s="180">
        <f>MAX($M$5,$M$13,$M$21,$M$29,$M$37,$M$45,$M$53,$M$61)-M45</f>
        <v>107.00000000000003</v>
      </c>
    </row>
    <row r="46" spans="1:15" ht="12.75" customHeight="1" x14ac:dyDescent="0.25">
      <c r="A46" s="169"/>
      <c r="B46" s="172"/>
      <c r="C46" s="175"/>
      <c r="D46" s="142" t="s">
        <v>14</v>
      </c>
      <c r="E46" s="141">
        <f>[3]Finals!H18</f>
        <v>9.4</v>
      </c>
      <c r="F46" s="141">
        <f>[3]Finals!N18</f>
        <v>9.8000000000000007</v>
      </c>
      <c r="G46" s="141">
        <f>[3]Finals!T18</f>
        <v>10.199999999999999</v>
      </c>
      <c r="H46" s="141">
        <f>[3]Finals!W18</f>
        <v>9</v>
      </c>
      <c r="I46" s="141">
        <f>[3]Finals!Z18</f>
        <v>0</v>
      </c>
      <c r="J46" s="141">
        <f>[3]Finals!AC18</f>
        <v>0</v>
      </c>
      <c r="K46" s="141">
        <f>[3]Finals!AF18</f>
        <v>0</v>
      </c>
      <c r="L46" s="141">
        <f>[3]Finals!AI18</f>
        <v>0</v>
      </c>
      <c r="M46" s="141">
        <f>[3]Finals!AL18</f>
        <v>0</v>
      </c>
      <c r="N46" s="178"/>
      <c r="O46" s="181"/>
    </row>
    <row r="47" spans="1:15" ht="12.75" customHeight="1" x14ac:dyDescent="0.25">
      <c r="A47" s="169"/>
      <c r="B47" s="172"/>
      <c r="C47" s="175"/>
      <c r="D47" s="142" t="s">
        <v>15</v>
      </c>
      <c r="E47" s="141">
        <f>[3]Finals!I18</f>
        <v>9.8000000000000007</v>
      </c>
      <c r="F47" s="141">
        <f>[3]Finals!O18</f>
        <v>9.6999999999999993</v>
      </c>
      <c r="G47" s="141">
        <f>[3]Finals!U18</f>
        <v>9.6999999999999993</v>
      </c>
      <c r="H47" s="141">
        <f>[3]Finals!X18</f>
        <v>9.6999999999999993</v>
      </c>
      <c r="I47" s="141">
        <f>[3]Finals!AA18</f>
        <v>0</v>
      </c>
      <c r="J47" s="141">
        <f>[3]Finals!AD18</f>
        <v>0</v>
      </c>
      <c r="K47" s="141">
        <f>[3]Finals!AG18</f>
        <v>0</v>
      </c>
      <c r="L47" s="141">
        <f>[3]Finals!AJ18</f>
        <v>0</v>
      </c>
      <c r="M47" s="141">
        <f>[3]Finals!AM18</f>
        <v>0</v>
      </c>
      <c r="N47" s="178"/>
      <c r="O47" s="181"/>
    </row>
    <row r="48" spans="1:15" ht="12.75" customHeight="1" x14ac:dyDescent="0.25">
      <c r="A48" s="169"/>
      <c r="B48" s="172"/>
      <c r="C48" s="175"/>
      <c r="D48" s="142" t="s">
        <v>16</v>
      </c>
      <c r="E48" s="141">
        <f>[3]Finals!J18</f>
        <v>8.8000000000000007</v>
      </c>
      <c r="F48" s="141">
        <f>[3]Finals!P18</f>
        <v>9.8000000000000007</v>
      </c>
      <c r="G48" s="141"/>
      <c r="H48" s="141"/>
      <c r="I48" s="141"/>
      <c r="J48" s="141"/>
      <c r="K48" s="141"/>
      <c r="L48" s="141"/>
      <c r="M48" s="141"/>
      <c r="N48" s="178"/>
      <c r="O48" s="181"/>
    </row>
    <row r="49" spans="1:15" ht="12.75" customHeight="1" x14ac:dyDescent="0.25">
      <c r="A49" s="169"/>
      <c r="B49" s="172"/>
      <c r="C49" s="175"/>
      <c r="D49" s="142" t="s">
        <v>17</v>
      </c>
      <c r="E49" s="141">
        <f>[3]Finals!K18</f>
        <v>9.3000000000000007</v>
      </c>
      <c r="F49" s="141">
        <f>[3]Finals!Q18</f>
        <v>10</v>
      </c>
      <c r="G49" s="141"/>
      <c r="H49" s="141"/>
      <c r="I49" s="141"/>
      <c r="J49" s="141"/>
      <c r="K49" s="141"/>
      <c r="L49" s="141"/>
      <c r="M49" s="141"/>
      <c r="N49" s="178"/>
      <c r="O49" s="181"/>
    </row>
    <row r="50" spans="1:15" ht="12.75" customHeight="1" x14ac:dyDescent="0.25">
      <c r="A50" s="169"/>
      <c r="B50" s="172"/>
      <c r="C50" s="175"/>
      <c r="D50" s="142" t="s">
        <v>18</v>
      </c>
      <c r="E50" s="141">
        <f>[3]Finals!L18</f>
        <v>8</v>
      </c>
      <c r="F50" s="141">
        <f>[3]Finals!R18</f>
        <v>8.1</v>
      </c>
      <c r="G50" s="141"/>
      <c r="H50" s="141"/>
      <c r="I50" s="141"/>
      <c r="J50" s="141"/>
      <c r="K50" s="141"/>
      <c r="L50" s="141"/>
      <c r="M50" s="141"/>
      <c r="N50" s="178"/>
      <c r="O50" s="181"/>
    </row>
    <row r="51" spans="1:15" ht="12.75" customHeight="1" x14ac:dyDescent="0.25">
      <c r="A51" s="170"/>
      <c r="B51" s="173"/>
      <c r="C51" s="176"/>
      <c r="D51" s="140" t="s">
        <v>84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79"/>
      <c r="O51" s="182"/>
    </row>
    <row r="52" spans="1:15" ht="10.5" customHeight="1" x14ac:dyDescent="0.4">
      <c r="A52" s="148"/>
      <c r="N52" s="146"/>
      <c r="O52" s="145"/>
    </row>
    <row r="53" spans="1:15" ht="22.5" customHeight="1" x14ac:dyDescent="0.3">
      <c r="A53" s="168" t="s">
        <v>90</v>
      </c>
      <c r="B53" s="171" t="str">
        <f>[3]Finals!G20</f>
        <v>Mantvydas STRELČĪUNAS</v>
      </c>
      <c r="C53" s="174" t="s">
        <v>194</v>
      </c>
      <c r="D53" s="144"/>
      <c r="E53" s="143">
        <f>SUM(E54:E59)</f>
        <v>50.199999999999996</v>
      </c>
      <c r="F53" s="143">
        <f t="shared" ref="F53:M53" si="6">SUM(F54:F59)+E53</f>
        <v>98.6</v>
      </c>
      <c r="G53" s="143">
        <f t="shared" si="6"/>
        <v>117.69999999999999</v>
      </c>
      <c r="H53" s="143">
        <f t="shared" si="6"/>
        <v>137.5</v>
      </c>
      <c r="I53" s="143">
        <f t="shared" si="6"/>
        <v>155.80000000000001</v>
      </c>
      <c r="J53" s="143">
        <f t="shared" si="6"/>
        <v>176.60000000000002</v>
      </c>
      <c r="K53" s="143">
        <f t="shared" si="6"/>
        <v>195.00000000000003</v>
      </c>
      <c r="L53" s="143">
        <f t="shared" si="6"/>
        <v>212.80000000000004</v>
      </c>
      <c r="M53" s="143">
        <f t="shared" si="6"/>
        <v>212.80000000000004</v>
      </c>
      <c r="N53" s="177">
        <f>RANK(M53,($M$5,$M$13,$M$21,$M$29,$M$37,$M$45,$M$53,$M$61),0)</f>
        <v>3</v>
      </c>
      <c r="O53" s="180">
        <f>MAX($M$5,$M$13,$M$21,$M$29,$M$37,$M$45,$M$53,$M$61)-M53</f>
        <v>25.499999999999972</v>
      </c>
    </row>
    <row r="54" spans="1:15" ht="12.75" customHeight="1" x14ac:dyDescent="0.25">
      <c r="A54" s="169"/>
      <c r="B54" s="172"/>
      <c r="C54" s="175"/>
      <c r="D54" s="142" t="s">
        <v>14</v>
      </c>
      <c r="E54" s="141">
        <f>[3]Finals!H20</f>
        <v>10.1</v>
      </c>
      <c r="F54" s="141">
        <f>[3]Finals!N20</f>
        <v>10.7</v>
      </c>
      <c r="G54" s="141">
        <f>[3]Finals!T20</f>
        <v>10.4</v>
      </c>
      <c r="H54" s="141">
        <f>[3]Finals!W20</f>
        <v>9.8000000000000007</v>
      </c>
      <c r="I54" s="141">
        <f>[3]Finals!Z20</f>
        <v>8.6999999999999993</v>
      </c>
      <c r="J54" s="141">
        <f>[3]Finals!AC20</f>
        <v>10.199999999999999</v>
      </c>
      <c r="K54" s="141">
        <f>[3]Finals!AF20</f>
        <v>9.6999999999999993</v>
      </c>
      <c r="L54" s="141">
        <f>[3]Finals!AI20</f>
        <v>9.8000000000000007</v>
      </c>
      <c r="M54" s="141">
        <f>[3]Finals!AL20</f>
        <v>0</v>
      </c>
      <c r="N54" s="178"/>
      <c r="O54" s="181"/>
    </row>
    <row r="55" spans="1:15" ht="12.75" customHeight="1" x14ac:dyDescent="0.25">
      <c r="A55" s="169"/>
      <c r="B55" s="172"/>
      <c r="C55" s="175"/>
      <c r="D55" s="142" t="s">
        <v>15</v>
      </c>
      <c r="E55" s="141">
        <f>[3]Finals!I20</f>
        <v>10.3</v>
      </c>
      <c r="F55" s="141">
        <f>[3]Finals!O20</f>
        <v>9.1</v>
      </c>
      <c r="G55" s="141">
        <f>[3]Finals!U20</f>
        <v>8.6999999999999993</v>
      </c>
      <c r="H55" s="141">
        <f>[3]Finals!X20</f>
        <v>10</v>
      </c>
      <c r="I55" s="141">
        <f>[3]Finals!AA20</f>
        <v>9.6</v>
      </c>
      <c r="J55" s="141">
        <f>[3]Finals!AD20</f>
        <v>10.6</v>
      </c>
      <c r="K55" s="141">
        <f>[3]Finals!AG20</f>
        <v>8.6999999999999993</v>
      </c>
      <c r="L55" s="141">
        <f>[3]Finals!AJ20</f>
        <v>8</v>
      </c>
      <c r="M55" s="141">
        <f>[3]Finals!AM20</f>
        <v>0</v>
      </c>
      <c r="N55" s="178"/>
      <c r="O55" s="181"/>
    </row>
    <row r="56" spans="1:15" ht="12.75" customHeight="1" x14ac:dyDescent="0.25">
      <c r="A56" s="169"/>
      <c r="B56" s="172"/>
      <c r="C56" s="175"/>
      <c r="D56" s="142" t="s">
        <v>16</v>
      </c>
      <c r="E56" s="141">
        <f>[3]Finals!J20</f>
        <v>10</v>
      </c>
      <c r="F56" s="141">
        <f>[3]Finals!P20</f>
        <v>10</v>
      </c>
      <c r="G56" s="141"/>
      <c r="H56" s="141"/>
      <c r="I56" s="141"/>
      <c r="J56" s="141"/>
      <c r="K56" s="141"/>
      <c r="L56" s="141"/>
      <c r="M56" s="141"/>
      <c r="N56" s="178"/>
      <c r="O56" s="181"/>
    </row>
    <row r="57" spans="1:15" ht="12.75" customHeight="1" x14ac:dyDescent="0.25">
      <c r="A57" s="169"/>
      <c r="B57" s="172"/>
      <c r="C57" s="175"/>
      <c r="D57" s="142" t="s">
        <v>17</v>
      </c>
      <c r="E57" s="141">
        <f>[3]Finals!K20</f>
        <v>9.1999999999999993</v>
      </c>
      <c r="F57" s="141">
        <f>[3]Finals!Q20</f>
        <v>9</v>
      </c>
      <c r="G57" s="141"/>
      <c r="H57" s="141"/>
      <c r="I57" s="141"/>
      <c r="J57" s="141"/>
      <c r="K57" s="141"/>
      <c r="L57" s="141"/>
      <c r="M57" s="141"/>
      <c r="N57" s="178"/>
      <c r="O57" s="181"/>
    </row>
    <row r="58" spans="1:15" ht="12.75" customHeight="1" x14ac:dyDescent="0.25">
      <c r="A58" s="169"/>
      <c r="B58" s="172"/>
      <c r="C58" s="175"/>
      <c r="D58" s="142" t="s">
        <v>18</v>
      </c>
      <c r="E58" s="141">
        <f>[3]Finals!L20</f>
        <v>10.6</v>
      </c>
      <c r="F58" s="141">
        <f>[3]Finals!R20</f>
        <v>9.6</v>
      </c>
      <c r="G58" s="141"/>
      <c r="H58" s="141"/>
      <c r="I58" s="141"/>
      <c r="J58" s="141"/>
      <c r="K58" s="141"/>
      <c r="L58" s="141"/>
      <c r="M58" s="141"/>
      <c r="N58" s="178"/>
      <c r="O58" s="181"/>
    </row>
    <row r="59" spans="1:15" ht="12.75" customHeight="1" x14ac:dyDescent="0.25">
      <c r="A59" s="170"/>
      <c r="B59" s="173"/>
      <c r="C59" s="176"/>
      <c r="D59" s="140" t="s">
        <v>84</v>
      </c>
      <c r="E59" s="139"/>
      <c r="F59" s="139"/>
      <c r="G59" s="139"/>
      <c r="H59" s="139"/>
      <c r="I59" s="139"/>
      <c r="J59" s="139"/>
      <c r="K59" s="139"/>
      <c r="L59" s="139"/>
      <c r="M59" s="139"/>
      <c r="N59" s="179"/>
      <c r="O59" s="182"/>
    </row>
    <row r="60" spans="1:15" ht="9.75" customHeight="1" x14ac:dyDescent="0.4">
      <c r="A60" s="148"/>
      <c r="B60" s="147"/>
      <c r="C60" s="147"/>
      <c r="E60" s="145"/>
      <c r="F60" s="145"/>
      <c r="G60" s="145"/>
      <c r="H60" s="145"/>
      <c r="I60" s="145"/>
      <c r="J60" s="145"/>
      <c r="K60" s="145"/>
      <c r="L60" s="145"/>
      <c r="M60" s="145"/>
      <c r="N60" s="146"/>
      <c r="O60" s="145"/>
    </row>
    <row r="61" spans="1:15" ht="18.75" customHeight="1" x14ac:dyDescent="0.3">
      <c r="A61" s="168" t="s">
        <v>91</v>
      </c>
      <c r="B61" s="171" t="str">
        <f>[3]Finals!G22</f>
        <v>Paulius VIPLENTAS</v>
      </c>
      <c r="C61" s="174" t="s">
        <v>194</v>
      </c>
      <c r="D61" s="144"/>
      <c r="E61" s="143">
        <f>SUM(E62:E67)</f>
        <v>44.8</v>
      </c>
      <c r="F61" s="143">
        <f t="shared" ref="F61:M61" si="7">SUM(F62:F67)+E61</f>
        <v>90.399999999999991</v>
      </c>
      <c r="G61" s="143">
        <f t="shared" si="7"/>
        <v>109.89999999999999</v>
      </c>
      <c r="H61" s="143">
        <f t="shared" si="7"/>
        <v>109.89999999999999</v>
      </c>
      <c r="I61" s="143">
        <f t="shared" si="7"/>
        <v>109.89999999999999</v>
      </c>
      <c r="J61" s="143">
        <f t="shared" si="7"/>
        <v>109.89999999999999</v>
      </c>
      <c r="K61" s="143">
        <f t="shared" si="7"/>
        <v>109.89999999999999</v>
      </c>
      <c r="L61" s="143">
        <f t="shared" si="7"/>
        <v>109.89999999999999</v>
      </c>
      <c r="M61" s="143">
        <f t="shared" si="7"/>
        <v>109.89999999999999</v>
      </c>
      <c r="N61" s="177">
        <f>RANK(M61,($M$5,$M$13,$M$21,$M$29,$M$37,$M$45,$M$53,$M$61),0)</f>
        <v>8</v>
      </c>
      <c r="O61" s="180">
        <f>MAX($M$5,$M$13,$M$21,$M$29,$M$37,$M$45,$M$53,$M$61)-M61</f>
        <v>128.40000000000003</v>
      </c>
    </row>
    <row r="62" spans="1:15" ht="12.75" customHeight="1" x14ac:dyDescent="0.25">
      <c r="A62" s="169"/>
      <c r="B62" s="172"/>
      <c r="C62" s="175"/>
      <c r="D62" s="142" t="s">
        <v>14</v>
      </c>
      <c r="E62" s="141">
        <f>[3]Finals!H22</f>
        <v>8.6</v>
      </c>
      <c r="F62" s="141">
        <f>[3]Finals!N22</f>
        <v>8.6999999999999993</v>
      </c>
      <c r="G62" s="141">
        <f>[3]Finals!T22</f>
        <v>8.8000000000000007</v>
      </c>
      <c r="H62" s="141">
        <f>[3]Finals!W22</f>
        <v>0</v>
      </c>
      <c r="I62" s="141">
        <f>[3]Finals!Z22</f>
        <v>0</v>
      </c>
      <c r="J62" s="141">
        <f>[3]Finals!AC22</f>
        <v>0</v>
      </c>
      <c r="K62" s="141">
        <f>[3]Finals!AF22</f>
        <v>0</v>
      </c>
      <c r="L62" s="141">
        <f>[3]Finals!AI22</f>
        <v>0</v>
      </c>
      <c r="M62" s="141">
        <f>[3]Finals!AL22</f>
        <v>0</v>
      </c>
      <c r="N62" s="178"/>
      <c r="O62" s="181"/>
    </row>
    <row r="63" spans="1:15" ht="12.75" customHeight="1" x14ac:dyDescent="0.25">
      <c r="A63" s="169"/>
      <c r="B63" s="172"/>
      <c r="C63" s="175"/>
      <c r="D63" s="142" t="s">
        <v>15</v>
      </c>
      <c r="E63" s="141">
        <f>[3]Finals!I22</f>
        <v>6.3</v>
      </c>
      <c r="F63" s="141">
        <f>[3]Finals!O22</f>
        <v>8.1</v>
      </c>
      <c r="G63" s="141">
        <f>[3]Finals!U22</f>
        <v>10.7</v>
      </c>
      <c r="H63" s="141">
        <f>[3]Finals!X22</f>
        <v>0</v>
      </c>
      <c r="I63" s="141">
        <f>[3]Finals!AA22</f>
        <v>0</v>
      </c>
      <c r="J63" s="141">
        <f>[3]Finals!AD22</f>
        <v>0</v>
      </c>
      <c r="K63" s="141">
        <f>[3]Finals!AG22</f>
        <v>0</v>
      </c>
      <c r="L63" s="141">
        <f>[3]Finals!AJ22</f>
        <v>0</v>
      </c>
      <c r="M63" s="141">
        <f>[3]Finals!AM22</f>
        <v>0</v>
      </c>
      <c r="N63" s="178"/>
      <c r="O63" s="181"/>
    </row>
    <row r="64" spans="1:15" ht="12.75" customHeight="1" x14ac:dyDescent="0.25">
      <c r="A64" s="169"/>
      <c r="B64" s="172"/>
      <c r="C64" s="175"/>
      <c r="D64" s="142" t="s">
        <v>16</v>
      </c>
      <c r="E64" s="141">
        <f>[3]Finals!J22</f>
        <v>9.9</v>
      </c>
      <c r="F64" s="141">
        <f>[3]Finals!P22</f>
        <v>9.6</v>
      </c>
      <c r="G64" s="141"/>
      <c r="H64" s="141"/>
      <c r="I64" s="141"/>
      <c r="J64" s="141"/>
      <c r="K64" s="141"/>
      <c r="L64" s="141"/>
      <c r="M64" s="141"/>
      <c r="N64" s="178"/>
      <c r="O64" s="181"/>
    </row>
    <row r="65" spans="1:15" ht="12.75" customHeight="1" x14ac:dyDescent="0.25">
      <c r="A65" s="169"/>
      <c r="B65" s="172"/>
      <c r="C65" s="175"/>
      <c r="D65" s="142" t="s">
        <v>17</v>
      </c>
      <c r="E65" s="141">
        <f>[3]Finals!K22</f>
        <v>10</v>
      </c>
      <c r="F65" s="141">
        <f>[3]Finals!Q22</f>
        <v>9.9</v>
      </c>
      <c r="G65" s="141"/>
      <c r="H65" s="141"/>
      <c r="I65" s="141"/>
      <c r="J65" s="141"/>
      <c r="K65" s="141"/>
      <c r="L65" s="141"/>
      <c r="M65" s="141"/>
      <c r="N65" s="178"/>
      <c r="O65" s="181"/>
    </row>
    <row r="66" spans="1:15" ht="12.75" customHeight="1" x14ac:dyDescent="0.25">
      <c r="A66" s="169"/>
      <c r="B66" s="172"/>
      <c r="C66" s="175"/>
      <c r="D66" s="142" t="s">
        <v>18</v>
      </c>
      <c r="E66" s="141">
        <f>[3]Finals!L22</f>
        <v>10</v>
      </c>
      <c r="F66" s="141">
        <f>[3]Finals!R22</f>
        <v>9.3000000000000007</v>
      </c>
      <c r="G66" s="141"/>
      <c r="H66" s="141"/>
      <c r="I66" s="141"/>
      <c r="J66" s="141"/>
      <c r="K66" s="141"/>
      <c r="L66" s="141"/>
      <c r="M66" s="141"/>
      <c r="N66" s="178"/>
      <c r="O66" s="181"/>
    </row>
    <row r="67" spans="1:15" ht="12.75" customHeight="1" x14ac:dyDescent="0.25">
      <c r="A67" s="170"/>
      <c r="B67" s="173"/>
      <c r="C67" s="176"/>
      <c r="D67" s="140" t="s">
        <v>84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79"/>
      <c r="O67" s="182"/>
    </row>
    <row r="68" spans="1:15" ht="17.399999999999999" x14ac:dyDescent="0.3">
      <c r="A68" s="138"/>
    </row>
  </sheetData>
  <mergeCells count="42">
    <mergeCell ref="O13:O19"/>
    <mergeCell ref="B5:B11"/>
    <mergeCell ref="C5:C11"/>
    <mergeCell ref="E4:F4"/>
    <mergeCell ref="G4:M4"/>
    <mergeCell ref="O5:O11"/>
    <mergeCell ref="N5:N11"/>
    <mergeCell ref="A5:A11"/>
    <mergeCell ref="A21:A27"/>
    <mergeCell ref="B21:B27"/>
    <mergeCell ref="C21:C27"/>
    <mergeCell ref="N21:N27"/>
    <mergeCell ref="A13:A19"/>
    <mergeCell ref="B13:B19"/>
    <mergeCell ref="C13:C19"/>
    <mergeCell ref="N13:N19"/>
    <mergeCell ref="O21:O27"/>
    <mergeCell ref="A29:A35"/>
    <mergeCell ref="B29:B35"/>
    <mergeCell ref="C29:C35"/>
    <mergeCell ref="N29:N35"/>
    <mergeCell ref="O29:O35"/>
    <mergeCell ref="A37:A43"/>
    <mergeCell ref="B37:B43"/>
    <mergeCell ref="C37:C43"/>
    <mergeCell ref="N37:N43"/>
    <mergeCell ref="O37:O43"/>
    <mergeCell ref="A45:A51"/>
    <mergeCell ref="B45:B51"/>
    <mergeCell ref="C45:C51"/>
    <mergeCell ref="N45:N51"/>
    <mergeCell ref="O45:O51"/>
    <mergeCell ref="A53:A59"/>
    <mergeCell ref="B53:B59"/>
    <mergeCell ref="C53:C59"/>
    <mergeCell ref="N53:N59"/>
    <mergeCell ref="O53:O59"/>
    <mergeCell ref="A61:A67"/>
    <mergeCell ref="B61:B67"/>
    <mergeCell ref="C61:C67"/>
    <mergeCell ref="N61:N67"/>
    <mergeCell ref="O61:O67"/>
  </mergeCells>
  <printOptions horizontalCentered="1" verticalCentered="1"/>
  <pageMargins left="0" right="0" top="0" bottom="0" header="0" footer="0"/>
  <pageSetup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P68"/>
  <sheetViews>
    <sheetView zoomScale="70" zoomScaleNormal="70" workbookViewId="0">
      <selection activeCell="D1" sqref="D1"/>
    </sheetView>
  </sheetViews>
  <sheetFormatPr defaultRowHeight="13.2" x14ac:dyDescent="0.25"/>
  <cols>
    <col min="1" max="1" width="9.109375" style="136"/>
    <col min="2" max="2" width="28.5546875" style="136" customWidth="1"/>
    <col min="3" max="3" width="20.5546875" style="136" hidden="1" customWidth="1"/>
    <col min="4" max="13" width="9.109375" style="136"/>
    <col min="14" max="14" width="10.109375" style="136" customWidth="1"/>
    <col min="15" max="15" width="12" style="136" customWidth="1"/>
    <col min="16" max="16" width="6.6640625" style="137" customWidth="1"/>
    <col min="17" max="257" width="9.109375" style="136"/>
    <col min="258" max="258" width="39" style="136" customWidth="1"/>
    <col min="259" max="259" width="20.5546875" style="136" customWidth="1"/>
    <col min="260" max="269" width="9.109375" style="136"/>
    <col min="270" max="270" width="10.109375" style="136" customWidth="1"/>
    <col min="271" max="271" width="12" style="136" customWidth="1"/>
    <col min="272" max="513" width="9.109375" style="136"/>
    <col min="514" max="514" width="39" style="136" customWidth="1"/>
    <col min="515" max="515" width="20.5546875" style="136" customWidth="1"/>
    <col min="516" max="525" width="9.109375" style="136"/>
    <col min="526" max="526" width="10.109375" style="136" customWidth="1"/>
    <col min="527" max="527" width="12" style="136" customWidth="1"/>
    <col min="528" max="769" width="9.109375" style="136"/>
    <col min="770" max="770" width="39" style="136" customWidth="1"/>
    <col min="771" max="771" width="20.5546875" style="136" customWidth="1"/>
    <col min="772" max="781" width="9.109375" style="136"/>
    <col min="782" max="782" width="10.109375" style="136" customWidth="1"/>
    <col min="783" max="783" width="12" style="136" customWidth="1"/>
    <col min="784" max="1025" width="9.109375" style="136"/>
    <col min="1026" max="1026" width="39" style="136" customWidth="1"/>
    <col min="1027" max="1027" width="20.5546875" style="136" customWidth="1"/>
    <col min="1028" max="1037" width="9.109375" style="136"/>
    <col min="1038" max="1038" width="10.109375" style="136" customWidth="1"/>
    <col min="1039" max="1039" width="12" style="136" customWidth="1"/>
    <col min="1040" max="1281" width="9.109375" style="136"/>
    <col min="1282" max="1282" width="39" style="136" customWidth="1"/>
    <col min="1283" max="1283" width="20.5546875" style="136" customWidth="1"/>
    <col min="1284" max="1293" width="9.109375" style="136"/>
    <col min="1294" max="1294" width="10.109375" style="136" customWidth="1"/>
    <col min="1295" max="1295" width="12" style="136" customWidth="1"/>
    <col min="1296" max="1537" width="9.109375" style="136"/>
    <col min="1538" max="1538" width="39" style="136" customWidth="1"/>
    <col min="1539" max="1539" width="20.5546875" style="136" customWidth="1"/>
    <col min="1540" max="1549" width="9.109375" style="136"/>
    <col min="1550" max="1550" width="10.109375" style="136" customWidth="1"/>
    <col min="1551" max="1551" width="12" style="136" customWidth="1"/>
    <col min="1552" max="1793" width="9.109375" style="136"/>
    <col min="1794" max="1794" width="39" style="136" customWidth="1"/>
    <col min="1795" max="1795" width="20.5546875" style="136" customWidth="1"/>
    <col min="1796" max="1805" width="9.109375" style="136"/>
    <col min="1806" max="1806" width="10.109375" style="136" customWidth="1"/>
    <col min="1807" max="1807" width="12" style="136" customWidth="1"/>
    <col min="1808" max="2049" width="9.109375" style="136"/>
    <col min="2050" max="2050" width="39" style="136" customWidth="1"/>
    <col min="2051" max="2051" width="20.5546875" style="136" customWidth="1"/>
    <col min="2052" max="2061" width="9.109375" style="136"/>
    <col min="2062" max="2062" width="10.109375" style="136" customWidth="1"/>
    <col min="2063" max="2063" width="12" style="136" customWidth="1"/>
    <col min="2064" max="2305" width="9.109375" style="136"/>
    <col min="2306" max="2306" width="39" style="136" customWidth="1"/>
    <col min="2307" max="2307" width="20.5546875" style="136" customWidth="1"/>
    <col min="2308" max="2317" width="9.109375" style="136"/>
    <col min="2318" max="2318" width="10.109375" style="136" customWidth="1"/>
    <col min="2319" max="2319" width="12" style="136" customWidth="1"/>
    <col min="2320" max="2561" width="9.109375" style="136"/>
    <col min="2562" max="2562" width="39" style="136" customWidth="1"/>
    <col min="2563" max="2563" width="20.5546875" style="136" customWidth="1"/>
    <col min="2564" max="2573" width="9.109375" style="136"/>
    <col min="2574" max="2574" width="10.109375" style="136" customWidth="1"/>
    <col min="2575" max="2575" width="12" style="136" customWidth="1"/>
    <col min="2576" max="2817" width="9.109375" style="136"/>
    <col min="2818" max="2818" width="39" style="136" customWidth="1"/>
    <col min="2819" max="2819" width="20.5546875" style="136" customWidth="1"/>
    <col min="2820" max="2829" width="9.109375" style="136"/>
    <col min="2830" max="2830" width="10.109375" style="136" customWidth="1"/>
    <col min="2831" max="2831" width="12" style="136" customWidth="1"/>
    <col min="2832" max="3073" width="9.109375" style="136"/>
    <col min="3074" max="3074" width="39" style="136" customWidth="1"/>
    <col min="3075" max="3075" width="20.5546875" style="136" customWidth="1"/>
    <col min="3076" max="3085" width="9.109375" style="136"/>
    <col min="3086" max="3086" width="10.109375" style="136" customWidth="1"/>
    <col min="3087" max="3087" width="12" style="136" customWidth="1"/>
    <col min="3088" max="3329" width="9.109375" style="136"/>
    <col min="3330" max="3330" width="39" style="136" customWidth="1"/>
    <col min="3331" max="3331" width="20.5546875" style="136" customWidth="1"/>
    <col min="3332" max="3341" width="9.109375" style="136"/>
    <col min="3342" max="3342" width="10.109375" style="136" customWidth="1"/>
    <col min="3343" max="3343" width="12" style="136" customWidth="1"/>
    <col min="3344" max="3585" width="9.109375" style="136"/>
    <col min="3586" max="3586" width="39" style="136" customWidth="1"/>
    <col min="3587" max="3587" width="20.5546875" style="136" customWidth="1"/>
    <col min="3588" max="3597" width="9.109375" style="136"/>
    <col min="3598" max="3598" width="10.109375" style="136" customWidth="1"/>
    <col min="3599" max="3599" width="12" style="136" customWidth="1"/>
    <col min="3600" max="3841" width="9.109375" style="136"/>
    <col min="3842" max="3842" width="39" style="136" customWidth="1"/>
    <col min="3843" max="3843" width="20.5546875" style="136" customWidth="1"/>
    <col min="3844" max="3853" width="9.109375" style="136"/>
    <col min="3854" max="3854" width="10.109375" style="136" customWidth="1"/>
    <col min="3855" max="3855" width="12" style="136" customWidth="1"/>
    <col min="3856" max="4097" width="9.109375" style="136"/>
    <col min="4098" max="4098" width="39" style="136" customWidth="1"/>
    <col min="4099" max="4099" width="20.5546875" style="136" customWidth="1"/>
    <col min="4100" max="4109" width="9.109375" style="136"/>
    <col min="4110" max="4110" width="10.109375" style="136" customWidth="1"/>
    <col min="4111" max="4111" width="12" style="136" customWidth="1"/>
    <col min="4112" max="4353" width="9.109375" style="136"/>
    <col min="4354" max="4354" width="39" style="136" customWidth="1"/>
    <col min="4355" max="4355" width="20.5546875" style="136" customWidth="1"/>
    <col min="4356" max="4365" width="9.109375" style="136"/>
    <col min="4366" max="4366" width="10.109375" style="136" customWidth="1"/>
    <col min="4367" max="4367" width="12" style="136" customWidth="1"/>
    <col min="4368" max="4609" width="9.109375" style="136"/>
    <col min="4610" max="4610" width="39" style="136" customWidth="1"/>
    <col min="4611" max="4611" width="20.5546875" style="136" customWidth="1"/>
    <col min="4612" max="4621" width="9.109375" style="136"/>
    <col min="4622" max="4622" width="10.109375" style="136" customWidth="1"/>
    <col min="4623" max="4623" width="12" style="136" customWidth="1"/>
    <col min="4624" max="4865" width="9.109375" style="136"/>
    <col min="4866" max="4866" width="39" style="136" customWidth="1"/>
    <col min="4867" max="4867" width="20.5546875" style="136" customWidth="1"/>
    <col min="4868" max="4877" width="9.109375" style="136"/>
    <col min="4878" max="4878" width="10.109375" style="136" customWidth="1"/>
    <col min="4879" max="4879" width="12" style="136" customWidth="1"/>
    <col min="4880" max="5121" width="9.109375" style="136"/>
    <col min="5122" max="5122" width="39" style="136" customWidth="1"/>
    <col min="5123" max="5123" width="20.5546875" style="136" customWidth="1"/>
    <col min="5124" max="5133" width="9.109375" style="136"/>
    <col min="5134" max="5134" width="10.109375" style="136" customWidth="1"/>
    <col min="5135" max="5135" width="12" style="136" customWidth="1"/>
    <col min="5136" max="5377" width="9.109375" style="136"/>
    <col min="5378" max="5378" width="39" style="136" customWidth="1"/>
    <col min="5379" max="5379" width="20.5546875" style="136" customWidth="1"/>
    <col min="5380" max="5389" width="9.109375" style="136"/>
    <col min="5390" max="5390" width="10.109375" style="136" customWidth="1"/>
    <col min="5391" max="5391" width="12" style="136" customWidth="1"/>
    <col min="5392" max="5633" width="9.109375" style="136"/>
    <col min="5634" max="5634" width="39" style="136" customWidth="1"/>
    <col min="5635" max="5635" width="20.5546875" style="136" customWidth="1"/>
    <col min="5636" max="5645" width="9.109375" style="136"/>
    <col min="5646" max="5646" width="10.109375" style="136" customWidth="1"/>
    <col min="5647" max="5647" width="12" style="136" customWidth="1"/>
    <col min="5648" max="5889" width="9.109375" style="136"/>
    <col min="5890" max="5890" width="39" style="136" customWidth="1"/>
    <col min="5891" max="5891" width="20.5546875" style="136" customWidth="1"/>
    <col min="5892" max="5901" width="9.109375" style="136"/>
    <col min="5902" max="5902" width="10.109375" style="136" customWidth="1"/>
    <col min="5903" max="5903" width="12" style="136" customWidth="1"/>
    <col min="5904" max="6145" width="9.109375" style="136"/>
    <col min="6146" max="6146" width="39" style="136" customWidth="1"/>
    <col min="6147" max="6147" width="20.5546875" style="136" customWidth="1"/>
    <col min="6148" max="6157" width="9.109375" style="136"/>
    <col min="6158" max="6158" width="10.109375" style="136" customWidth="1"/>
    <col min="6159" max="6159" width="12" style="136" customWidth="1"/>
    <col min="6160" max="6401" width="9.109375" style="136"/>
    <col min="6402" max="6402" width="39" style="136" customWidth="1"/>
    <col min="6403" max="6403" width="20.5546875" style="136" customWidth="1"/>
    <col min="6404" max="6413" width="9.109375" style="136"/>
    <col min="6414" max="6414" width="10.109375" style="136" customWidth="1"/>
    <col min="6415" max="6415" width="12" style="136" customWidth="1"/>
    <col min="6416" max="6657" width="9.109375" style="136"/>
    <col min="6658" max="6658" width="39" style="136" customWidth="1"/>
    <col min="6659" max="6659" width="20.5546875" style="136" customWidth="1"/>
    <col min="6660" max="6669" width="9.109375" style="136"/>
    <col min="6670" max="6670" width="10.109375" style="136" customWidth="1"/>
    <col min="6671" max="6671" width="12" style="136" customWidth="1"/>
    <col min="6672" max="6913" width="9.109375" style="136"/>
    <col min="6914" max="6914" width="39" style="136" customWidth="1"/>
    <col min="6915" max="6915" width="20.5546875" style="136" customWidth="1"/>
    <col min="6916" max="6925" width="9.109375" style="136"/>
    <col min="6926" max="6926" width="10.109375" style="136" customWidth="1"/>
    <col min="6927" max="6927" width="12" style="136" customWidth="1"/>
    <col min="6928" max="7169" width="9.109375" style="136"/>
    <col min="7170" max="7170" width="39" style="136" customWidth="1"/>
    <col min="7171" max="7171" width="20.5546875" style="136" customWidth="1"/>
    <col min="7172" max="7181" width="9.109375" style="136"/>
    <col min="7182" max="7182" width="10.109375" style="136" customWidth="1"/>
    <col min="7183" max="7183" width="12" style="136" customWidth="1"/>
    <col min="7184" max="7425" width="9.109375" style="136"/>
    <col min="7426" max="7426" width="39" style="136" customWidth="1"/>
    <col min="7427" max="7427" width="20.5546875" style="136" customWidth="1"/>
    <col min="7428" max="7437" width="9.109375" style="136"/>
    <col min="7438" max="7438" width="10.109375" style="136" customWidth="1"/>
    <col min="7439" max="7439" width="12" style="136" customWidth="1"/>
    <col min="7440" max="7681" width="9.109375" style="136"/>
    <col min="7682" max="7682" width="39" style="136" customWidth="1"/>
    <col min="7683" max="7683" width="20.5546875" style="136" customWidth="1"/>
    <col min="7684" max="7693" width="9.109375" style="136"/>
    <col min="7694" max="7694" width="10.109375" style="136" customWidth="1"/>
    <col min="7695" max="7695" width="12" style="136" customWidth="1"/>
    <col min="7696" max="7937" width="9.109375" style="136"/>
    <col min="7938" max="7938" width="39" style="136" customWidth="1"/>
    <col min="7939" max="7939" width="20.5546875" style="136" customWidth="1"/>
    <col min="7940" max="7949" width="9.109375" style="136"/>
    <col min="7950" max="7950" width="10.109375" style="136" customWidth="1"/>
    <col min="7951" max="7951" width="12" style="136" customWidth="1"/>
    <col min="7952" max="8193" width="9.109375" style="136"/>
    <col min="8194" max="8194" width="39" style="136" customWidth="1"/>
    <col min="8195" max="8195" width="20.5546875" style="136" customWidth="1"/>
    <col min="8196" max="8205" width="9.109375" style="136"/>
    <col min="8206" max="8206" width="10.109375" style="136" customWidth="1"/>
    <col min="8207" max="8207" width="12" style="136" customWidth="1"/>
    <col min="8208" max="8449" width="9.109375" style="136"/>
    <col min="8450" max="8450" width="39" style="136" customWidth="1"/>
    <col min="8451" max="8451" width="20.5546875" style="136" customWidth="1"/>
    <col min="8452" max="8461" width="9.109375" style="136"/>
    <col min="8462" max="8462" width="10.109375" style="136" customWidth="1"/>
    <col min="8463" max="8463" width="12" style="136" customWidth="1"/>
    <col min="8464" max="8705" width="9.109375" style="136"/>
    <col min="8706" max="8706" width="39" style="136" customWidth="1"/>
    <col min="8707" max="8707" width="20.5546875" style="136" customWidth="1"/>
    <col min="8708" max="8717" width="9.109375" style="136"/>
    <col min="8718" max="8718" width="10.109375" style="136" customWidth="1"/>
    <col min="8719" max="8719" width="12" style="136" customWidth="1"/>
    <col min="8720" max="8961" width="9.109375" style="136"/>
    <col min="8962" max="8962" width="39" style="136" customWidth="1"/>
    <col min="8963" max="8963" width="20.5546875" style="136" customWidth="1"/>
    <col min="8964" max="8973" width="9.109375" style="136"/>
    <col min="8974" max="8974" width="10.109375" style="136" customWidth="1"/>
    <col min="8975" max="8975" width="12" style="136" customWidth="1"/>
    <col min="8976" max="9217" width="9.109375" style="136"/>
    <col min="9218" max="9218" width="39" style="136" customWidth="1"/>
    <col min="9219" max="9219" width="20.5546875" style="136" customWidth="1"/>
    <col min="9220" max="9229" width="9.109375" style="136"/>
    <col min="9230" max="9230" width="10.109375" style="136" customWidth="1"/>
    <col min="9231" max="9231" width="12" style="136" customWidth="1"/>
    <col min="9232" max="9473" width="9.109375" style="136"/>
    <col min="9474" max="9474" width="39" style="136" customWidth="1"/>
    <col min="9475" max="9475" width="20.5546875" style="136" customWidth="1"/>
    <col min="9476" max="9485" width="9.109375" style="136"/>
    <col min="9486" max="9486" width="10.109375" style="136" customWidth="1"/>
    <col min="9487" max="9487" width="12" style="136" customWidth="1"/>
    <col min="9488" max="9729" width="9.109375" style="136"/>
    <col min="9730" max="9730" width="39" style="136" customWidth="1"/>
    <col min="9731" max="9731" width="20.5546875" style="136" customWidth="1"/>
    <col min="9732" max="9741" width="9.109375" style="136"/>
    <col min="9742" max="9742" width="10.109375" style="136" customWidth="1"/>
    <col min="9743" max="9743" width="12" style="136" customWidth="1"/>
    <col min="9744" max="9985" width="9.109375" style="136"/>
    <col min="9986" max="9986" width="39" style="136" customWidth="1"/>
    <col min="9987" max="9987" width="20.5546875" style="136" customWidth="1"/>
    <col min="9988" max="9997" width="9.109375" style="136"/>
    <col min="9998" max="9998" width="10.109375" style="136" customWidth="1"/>
    <col min="9999" max="9999" width="12" style="136" customWidth="1"/>
    <col min="10000" max="10241" width="9.109375" style="136"/>
    <col min="10242" max="10242" width="39" style="136" customWidth="1"/>
    <col min="10243" max="10243" width="20.5546875" style="136" customWidth="1"/>
    <col min="10244" max="10253" width="9.109375" style="136"/>
    <col min="10254" max="10254" width="10.109375" style="136" customWidth="1"/>
    <col min="10255" max="10255" width="12" style="136" customWidth="1"/>
    <col min="10256" max="10497" width="9.109375" style="136"/>
    <col min="10498" max="10498" width="39" style="136" customWidth="1"/>
    <col min="10499" max="10499" width="20.5546875" style="136" customWidth="1"/>
    <col min="10500" max="10509" width="9.109375" style="136"/>
    <col min="10510" max="10510" width="10.109375" style="136" customWidth="1"/>
    <col min="10511" max="10511" width="12" style="136" customWidth="1"/>
    <col min="10512" max="10753" width="9.109375" style="136"/>
    <col min="10754" max="10754" width="39" style="136" customWidth="1"/>
    <col min="10755" max="10755" width="20.5546875" style="136" customWidth="1"/>
    <col min="10756" max="10765" width="9.109375" style="136"/>
    <col min="10766" max="10766" width="10.109375" style="136" customWidth="1"/>
    <col min="10767" max="10767" width="12" style="136" customWidth="1"/>
    <col min="10768" max="11009" width="9.109375" style="136"/>
    <col min="11010" max="11010" width="39" style="136" customWidth="1"/>
    <col min="11011" max="11011" width="20.5546875" style="136" customWidth="1"/>
    <col min="11012" max="11021" width="9.109375" style="136"/>
    <col min="11022" max="11022" width="10.109375" style="136" customWidth="1"/>
    <col min="11023" max="11023" width="12" style="136" customWidth="1"/>
    <col min="11024" max="11265" width="9.109375" style="136"/>
    <col min="11266" max="11266" width="39" style="136" customWidth="1"/>
    <col min="11267" max="11267" width="20.5546875" style="136" customWidth="1"/>
    <col min="11268" max="11277" width="9.109375" style="136"/>
    <col min="11278" max="11278" width="10.109375" style="136" customWidth="1"/>
    <col min="11279" max="11279" width="12" style="136" customWidth="1"/>
    <col min="11280" max="11521" width="9.109375" style="136"/>
    <col min="11522" max="11522" width="39" style="136" customWidth="1"/>
    <col min="11523" max="11523" width="20.5546875" style="136" customWidth="1"/>
    <col min="11524" max="11533" width="9.109375" style="136"/>
    <col min="11534" max="11534" width="10.109375" style="136" customWidth="1"/>
    <col min="11535" max="11535" width="12" style="136" customWidth="1"/>
    <col min="11536" max="11777" width="9.109375" style="136"/>
    <col min="11778" max="11778" width="39" style="136" customWidth="1"/>
    <col min="11779" max="11779" width="20.5546875" style="136" customWidth="1"/>
    <col min="11780" max="11789" width="9.109375" style="136"/>
    <col min="11790" max="11790" width="10.109375" style="136" customWidth="1"/>
    <col min="11791" max="11791" width="12" style="136" customWidth="1"/>
    <col min="11792" max="12033" width="9.109375" style="136"/>
    <col min="12034" max="12034" width="39" style="136" customWidth="1"/>
    <col min="12035" max="12035" width="20.5546875" style="136" customWidth="1"/>
    <col min="12036" max="12045" width="9.109375" style="136"/>
    <col min="12046" max="12046" width="10.109375" style="136" customWidth="1"/>
    <col min="12047" max="12047" width="12" style="136" customWidth="1"/>
    <col min="12048" max="12289" width="9.109375" style="136"/>
    <col min="12290" max="12290" width="39" style="136" customWidth="1"/>
    <col min="12291" max="12291" width="20.5546875" style="136" customWidth="1"/>
    <col min="12292" max="12301" width="9.109375" style="136"/>
    <col min="12302" max="12302" width="10.109375" style="136" customWidth="1"/>
    <col min="12303" max="12303" width="12" style="136" customWidth="1"/>
    <col min="12304" max="12545" width="9.109375" style="136"/>
    <col min="12546" max="12546" width="39" style="136" customWidth="1"/>
    <col min="12547" max="12547" width="20.5546875" style="136" customWidth="1"/>
    <col min="12548" max="12557" width="9.109375" style="136"/>
    <col min="12558" max="12558" width="10.109375" style="136" customWidth="1"/>
    <col min="12559" max="12559" width="12" style="136" customWidth="1"/>
    <col min="12560" max="12801" width="9.109375" style="136"/>
    <col min="12802" max="12802" width="39" style="136" customWidth="1"/>
    <col min="12803" max="12803" width="20.5546875" style="136" customWidth="1"/>
    <col min="12804" max="12813" width="9.109375" style="136"/>
    <col min="12814" max="12814" width="10.109375" style="136" customWidth="1"/>
    <col min="12815" max="12815" width="12" style="136" customWidth="1"/>
    <col min="12816" max="13057" width="9.109375" style="136"/>
    <col min="13058" max="13058" width="39" style="136" customWidth="1"/>
    <col min="13059" max="13059" width="20.5546875" style="136" customWidth="1"/>
    <col min="13060" max="13069" width="9.109375" style="136"/>
    <col min="13070" max="13070" width="10.109375" style="136" customWidth="1"/>
    <col min="13071" max="13071" width="12" style="136" customWidth="1"/>
    <col min="13072" max="13313" width="9.109375" style="136"/>
    <col min="13314" max="13314" width="39" style="136" customWidth="1"/>
    <col min="13315" max="13315" width="20.5546875" style="136" customWidth="1"/>
    <col min="13316" max="13325" width="9.109375" style="136"/>
    <col min="13326" max="13326" width="10.109375" style="136" customWidth="1"/>
    <col min="13327" max="13327" width="12" style="136" customWidth="1"/>
    <col min="13328" max="13569" width="9.109375" style="136"/>
    <col min="13570" max="13570" width="39" style="136" customWidth="1"/>
    <col min="13571" max="13571" width="20.5546875" style="136" customWidth="1"/>
    <col min="13572" max="13581" width="9.109375" style="136"/>
    <col min="13582" max="13582" width="10.109375" style="136" customWidth="1"/>
    <col min="13583" max="13583" width="12" style="136" customWidth="1"/>
    <col min="13584" max="13825" width="9.109375" style="136"/>
    <col min="13826" max="13826" width="39" style="136" customWidth="1"/>
    <col min="13827" max="13827" width="20.5546875" style="136" customWidth="1"/>
    <col min="13828" max="13837" width="9.109375" style="136"/>
    <col min="13838" max="13838" width="10.109375" style="136" customWidth="1"/>
    <col min="13839" max="13839" width="12" style="136" customWidth="1"/>
    <col min="13840" max="14081" width="9.109375" style="136"/>
    <col min="14082" max="14082" width="39" style="136" customWidth="1"/>
    <col min="14083" max="14083" width="20.5546875" style="136" customWidth="1"/>
    <col min="14084" max="14093" width="9.109375" style="136"/>
    <col min="14094" max="14094" width="10.109375" style="136" customWidth="1"/>
    <col min="14095" max="14095" width="12" style="136" customWidth="1"/>
    <col min="14096" max="14337" width="9.109375" style="136"/>
    <col min="14338" max="14338" width="39" style="136" customWidth="1"/>
    <col min="14339" max="14339" width="20.5546875" style="136" customWidth="1"/>
    <col min="14340" max="14349" width="9.109375" style="136"/>
    <col min="14350" max="14350" width="10.109375" style="136" customWidth="1"/>
    <col min="14351" max="14351" width="12" style="136" customWidth="1"/>
    <col min="14352" max="14593" width="9.109375" style="136"/>
    <col min="14594" max="14594" width="39" style="136" customWidth="1"/>
    <col min="14595" max="14595" width="20.5546875" style="136" customWidth="1"/>
    <col min="14596" max="14605" width="9.109375" style="136"/>
    <col min="14606" max="14606" width="10.109375" style="136" customWidth="1"/>
    <col min="14607" max="14607" width="12" style="136" customWidth="1"/>
    <col min="14608" max="14849" width="9.109375" style="136"/>
    <col min="14850" max="14850" width="39" style="136" customWidth="1"/>
    <col min="14851" max="14851" width="20.5546875" style="136" customWidth="1"/>
    <col min="14852" max="14861" width="9.109375" style="136"/>
    <col min="14862" max="14862" width="10.109375" style="136" customWidth="1"/>
    <col min="14863" max="14863" width="12" style="136" customWidth="1"/>
    <col min="14864" max="15105" width="9.109375" style="136"/>
    <col min="15106" max="15106" width="39" style="136" customWidth="1"/>
    <col min="15107" max="15107" width="20.5546875" style="136" customWidth="1"/>
    <col min="15108" max="15117" width="9.109375" style="136"/>
    <col min="15118" max="15118" width="10.109375" style="136" customWidth="1"/>
    <col min="15119" max="15119" width="12" style="136" customWidth="1"/>
    <col min="15120" max="15361" width="9.109375" style="136"/>
    <col min="15362" max="15362" width="39" style="136" customWidth="1"/>
    <col min="15363" max="15363" width="20.5546875" style="136" customWidth="1"/>
    <col min="15364" max="15373" width="9.109375" style="136"/>
    <col min="15374" max="15374" width="10.109375" style="136" customWidth="1"/>
    <col min="15375" max="15375" width="12" style="136" customWidth="1"/>
    <col min="15376" max="15617" width="9.109375" style="136"/>
    <col min="15618" max="15618" width="39" style="136" customWidth="1"/>
    <col min="15619" max="15619" width="20.5546875" style="136" customWidth="1"/>
    <col min="15620" max="15629" width="9.109375" style="136"/>
    <col min="15630" max="15630" width="10.109375" style="136" customWidth="1"/>
    <col min="15631" max="15631" width="12" style="136" customWidth="1"/>
    <col min="15632" max="15873" width="9.109375" style="136"/>
    <col min="15874" max="15874" width="39" style="136" customWidth="1"/>
    <col min="15875" max="15875" width="20.5546875" style="136" customWidth="1"/>
    <col min="15876" max="15885" width="9.109375" style="136"/>
    <col min="15886" max="15886" width="10.109375" style="136" customWidth="1"/>
    <col min="15887" max="15887" width="12" style="136" customWidth="1"/>
    <col min="15888" max="16129" width="9.109375" style="136"/>
    <col min="16130" max="16130" width="39" style="136" customWidth="1"/>
    <col min="16131" max="16131" width="20.5546875" style="136" customWidth="1"/>
    <col min="16132" max="16141" width="9.109375" style="136"/>
    <col min="16142" max="16142" width="10.109375" style="136" customWidth="1"/>
    <col min="16143" max="16143" width="12" style="136" customWidth="1"/>
    <col min="16144" max="16384" width="9.109375" style="136"/>
  </cols>
  <sheetData>
    <row r="1" spans="1:15" ht="29.25" customHeight="1" x14ac:dyDescent="0.25">
      <c r="D1" s="160" t="str">
        <f>TRIM([2]Finals!$G$1)</f>
        <v>ARVĪDA MANFELDA XIII PIEMIŅAS SACENSĪBAS</v>
      </c>
    </row>
    <row r="2" spans="1:15" ht="23.25" customHeight="1" x14ac:dyDescent="0.25">
      <c r="D2" s="159" t="str">
        <f>TRIM([2]Finals!$G$2)</f>
        <v>Aizpute 8. - 10.10.2021.</v>
      </c>
    </row>
    <row r="3" spans="1:15" ht="21" x14ac:dyDescent="0.4">
      <c r="A3" s="158"/>
      <c r="B3" s="157" t="str">
        <f>[2]Finals!G4</f>
        <v xml:space="preserve">       FINĀLS PP-60</v>
      </c>
      <c r="F3" s="156" t="s">
        <v>77</v>
      </c>
    </row>
    <row r="4" spans="1:15" ht="28.8" x14ac:dyDescent="0.3">
      <c r="A4" s="49" t="s">
        <v>78</v>
      </c>
      <c r="B4" s="155" t="s">
        <v>79</v>
      </c>
      <c r="C4" s="154" t="s">
        <v>6</v>
      </c>
      <c r="E4" s="183" t="s">
        <v>80</v>
      </c>
      <c r="F4" s="184"/>
      <c r="G4" s="183" t="s">
        <v>81</v>
      </c>
      <c r="H4" s="184"/>
      <c r="I4" s="184"/>
      <c r="J4" s="184"/>
      <c r="K4" s="184"/>
      <c r="L4" s="184"/>
      <c r="M4" s="185"/>
      <c r="N4" s="153" t="s">
        <v>3</v>
      </c>
      <c r="O4" s="152" t="s">
        <v>82</v>
      </c>
    </row>
    <row r="5" spans="1:15" ht="18" customHeight="1" x14ac:dyDescent="0.3">
      <c r="A5" s="168" t="s">
        <v>83</v>
      </c>
      <c r="B5" s="171" t="str">
        <f>[2]Finals!G8</f>
        <v>Mārcis GULBIS</v>
      </c>
      <c r="C5" s="174" t="s">
        <v>194</v>
      </c>
      <c r="D5" s="144"/>
      <c r="E5" s="143">
        <f>SUM(E6:E11)</f>
        <v>42.3</v>
      </c>
      <c r="F5" s="143">
        <f t="shared" ref="F5:M5" si="0">SUM(F6:F11)+E5</f>
        <v>89.199999999999989</v>
      </c>
      <c r="G5" s="143">
        <f t="shared" si="0"/>
        <v>105.99999999999999</v>
      </c>
      <c r="H5" s="143">
        <f t="shared" si="0"/>
        <v>105.99999999999999</v>
      </c>
      <c r="I5" s="143">
        <f t="shared" si="0"/>
        <v>105.99999999999999</v>
      </c>
      <c r="J5" s="143">
        <f t="shared" si="0"/>
        <v>105.99999999999999</v>
      </c>
      <c r="K5" s="143">
        <f t="shared" si="0"/>
        <v>105.99999999999999</v>
      </c>
      <c r="L5" s="143">
        <f t="shared" si="0"/>
        <v>105.99999999999999</v>
      </c>
      <c r="M5" s="151">
        <f t="shared" si="0"/>
        <v>105.99999999999999</v>
      </c>
      <c r="N5" s="177">
        <f>RANK(M5,($M$5,$M$13,$M$21,$M$29,$M$37,$M$45,$M$53,$M$61),0)</f>
        <v>8</v>
      </c>
      <c r="O5" s="180">
        <f>MAX($M$5,$M$13,$M$21,$M$29,$M$37,$M$45,$M$53,$M$61)-M5</f>
        <v>133.59999999999997</v>
      </c>
    </row>
    <row r="6" spans="1:15" x14ac:dyDescent="0.25">
      <c r="A6" s="169"/>
      <c r="B6" s="172"/>
      <c r="C6" s="175"/>
      <c r="D6" s="142" t="s">
        <v>14</v>
      </c>
      <c r="E6" s="141">
        <f>[2]Finals!H8</f>
        <v>9.5</v>
      </c>
      <c r="F6" s="141">
        <f>[2]Finals!N8</f>
        <v>10.7</v>
      </c>
      <c r="G6" s="141">
        <f>[2]Finals!T8</f>
        <v>8</v>
      </c>
      <c r="H6" s="141">
        <f>[2]Finals!W8</f>
        <v>0</v>
      </c>
      <c r="I6" s="141">
        <f>[2]Finals!Z8</f>
        <v>0</v>
      </c>
      <c r="J6" s="141">
        <f>[2]Finals!AC8</f>
        <v>0</v>
      </c>
      <c r="K6" s="141">
        <f>[2]Finals!AF8</f>
        <v>0</v>
      </c>
      <c r="L6" s="141">
        <f>[2]Finals!AI8</f>
        <v>0</v>
      </c>
      <c r="M6" s="141">
        <f>[2]Finals!AL8</f>
        <v>0</v>
      </c>
      <c r="N6" s="178"/>
      <c r="O6" s="181"/>
    </row>
    <row r="7" spans="1:15" x14ac:dyDescent="0.25">
      <c r="A7" s="169"/>
      <c r="B7" s="172"/>
      <c r="C7" s="175"/>
      <c r="D7" s="142" t="s">
        <v>15</v>
      </c>
      <c r="E7" s="141">
        <f>[2]Finals!I8</f>
        <v>9.9</v>
      </c>
      <c r="F7" s="141">
        <f>[2]Finals!O8</f>
        <v>10</v>
      </c>
      <c r="G7" s="141">
        <f>[2]Finals!U8</f>
        <v>8.8000000000000007</v>
      </c>
      <c r="H7" s="141">
        <f>[2]Finals!X8</f>
        <v>0</v>
      </c>
      <c r="I7" s="141">
        <f>[2]Finals!AA8</f>
        <v>0</v>
      </c>
      <c r="J7" s="141">
        <f>[2]Finals!AD8</f>
        <v>0</v>
      </c>
      <c r="K7" s="141">
        <f>[2]Finals!AG8</f>
        <v>0</v>
      </c>
      <c r="L7" s="141">
        <f>[2]Finals!AJ8</f>
        <v>0</v>
      </c>
      <c r="M7" s="141">
        <f>[2]Finals!AM8</f>
        <v>0</v>
      </c>
      <c r="N7" s="178"/>
      <c r="O7" s="181"/>
    </row>
    <row r="8" spans="1:15" x14ac:dyDescent="0.25">
      <c r="A8" s="169"/>
      <c r="B8" s="172"/>
      <c r="C8" s="175"/>
      <c r="D8" s="142" t="s">
        <v>16</v>
      </c>
      <c r="E8" s="141">
        <f>[2]Finals!J8</f>
        <v>5.4</v>
      </c>
      <c r="F8" s="141">
        <f>[2]Finals!P8</f>
        <v>5.7</v>
      </c>
      <c r="G8" s="141"/>
      <c r="H8" s="141"/>
      <c r="I8" s="141"/>
      <c r="J8" s="141"/>
      <c r="K8" s="141"/>
      <c r="L8" s="141"/>
      <c r="M8" s="141"/>
      <c r="N8" s="178"/>
      <c r="O8" s="181"/>
    </row>
    <row r="9" spans="1:15" x14ac:dyDescent="0.25">
      <c r="A9" s="169"/>
      <c r="B9" s="172"/>
      <c r="C9" s="175"/>
      <c r="D9" s="142" t="s">
        <v>17</v>
      </c>
      <c r="E9" s="141">
        <f>[2]Finals!K8</f>
        <v>7.9</v>
      </c>
      <c r="F9" s="141">
        <f>[2]Finals!Q8</f>
        <v>10</v>
      </c>
      <c r="G9" s="141"/>
      <c r="H9" s="141"/>
      <c r="I9" s="141"/>
      <c r="J9" s="141"/>
      <c r="K9" s="141"/>
      <c r="L9" s="141"/>
      <c r="M9" s="141"/>
      <c r="N9" s="178"/>
      <c r="O9" s="181"/>
    </row>
    <row r="10" spans="1:15" x14ac:dyDescent="0.25">
      <c r="A10" s="169"/>
      <c r="B10" s="172"/>
      <c r="C10" s="175"/>
      <c r="D10" s="142" t="s">
        <v>18</v>
      </c>
      <c r="E10" s="141">
        <f>[2]Finals!L8</f>
        <v>9.6</v>
      </c>
      <c r="F10" s="141">
        <f>[2]Finals!R8</f>
        <v>10.5</v>
      </c>
      <c r="G10" s="141"/>
      <c r="H10" s="141"/>
      <c r="I10" s="141"/>
      <c r="J10" s="141"/>
      <c r="K10" s="141"/>
      <c r="L10" s="141"/>
      <c r="M10" s="141"/>
      <c r="N10" s="178"/>
      <c r="O10" s="181"/>
    </row>
    <row r="11" spans="1:15" x14ac:dyDescent="0.25">
      <c r="A11" s="170"/>
      <c r="B11" s="173"/>
      <c r="C11" s="176"/>
      <c r="D11" s="140" t="s">
        <v>84</v>
      </c>
      <c r="E11" s="139"/>
      <c r="F11" s="139"/>
      <c r="G11" s="139"/>
      <c r="H11" s="139"/>
      <c r="I11" s="139"/>
      <c r="J11" s="139"/>
      <c r="K11" s="139"/>
      <c r="L11" s="139"/>
      <c r="M11" s="139"/>
      <c r="N11" s="179"/>
      <c r="O11" s="182"/>
    </row>
    <row r="12" spans="1:15" ht="10.5" customHeight="1" x14ac:dyDescent="0.4">
      <c r="A12" s="148"/>
      <c r="B12" s="147"/>
      <c r="C12" s="149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O12" s="145"/>
    </row>
    <row r="13" spans="1:15" ht="26.25" customHeight="1" x14ac:dyDescent="0.3">
      <c r="A13" s="168" t="s">
        <v>85</v>
      </c>
      <c r="B13" s="171" t="str">
        <f>[2]Finals!G10</f>
        <v>Laidus JAANUS</v>
      </c>
      <c r="C13" s="174" t="s">
        <v>194</v>
      </c>
      <c r="D13" s="144"/>
      <c r="E13" s="143">
        <f>SUM(E14:E19)</f>
        <v>49.6</v>
      </c>
      <c r="F13" s="143">
        <f t="shared" ref="F13:M13" si="1">SUM(F14:F19)+E13</f>
        <v>97.4</v>
      </c>
      <c r="G13" s="143">
        <f t="shared" si="1"/>
        <v>116.80000000000001</v>
      </c>
      <c r="H13" s="143">
        <f t="shared" si="1"/>
        <v>135.20000000000002</v>
      </c>
      <c r="I13" s="143">
        <f t="shared" si="1"/>
        <v>155.70000000000002</v>
      </c>
      <c r="J13" s="143">
        <f t="shared" si="1"/>
        <v>174.00000000000003</v>
      </c>
      <c r="K13" s="143">
        <f t="shared" si="1"/>
        <v>191.00000000000003</v>
      </c>
      <c r="L13" s="143">
        <f t="shared" si="1"/>
        <v>191.00000000000003</v>
      </c>
      <c r="M13" s="143">
        <f t="shared" si="1"/>
        <v>191.00000000000003</v>
      </c>
      <c r="N13" s="177">
        <f>RANK(M13,($M$5,$M$13,$M$21,$M$29,$M$37,$M$45,$M$53,$M$61),0)</f>
        <v>4</v>
      </c>
      <c r="O13" s="180">
        <f>MAX($M$5,$M$13,$M$21,$M$29,$M$37,$M$45,$M$53,$M$61)-M13</f>
        <v>48.599999999999937</v>
      </c>
    </row>
    <row r="14" spans="1:15" ht="12.75" customHeight="1" x14ac:dyDescent="0.25">
      <c r="A14" s="169"/>
      <c r="B14" s="172"/>
      <c r="C14" s="175"/>
      <c r="D14" s="142" t="s">
        <v>14</v>
      </c>
      <c r="E14" s="141">
        <f>[2]Finals!H10</f>
        <v>10.6</v>
      </c>
      <c r="F14" s="141">
        <f>[2]Finals!N10</f>
        <v>10.7</v>
      </c>
      <c r="G14" s="141">
        <f>[2]Finals!T10</f>
        <v>9.6</v>
      </c>
      <c r="H14" s="141">
        <f>[2]Finals!W10</f>
        <v>8.6999999999999993</v>
      </c>
      <c r="I14" s="141">
        <f>[2]Finals!Z10</f>
        <v>10.199999999999999</v>
      </c>
      <c r="J14" s="141">
        <f>[2]Finals!AC10</f>
        <v>9.5</v>
      </c>
      <c r="K14" s="141">
        <f>[2]Finals!AF10</f>
        <v>9</v>
      </c>
      <c r="L14" s="141">
        <f>[2]Finals!AI10</f>
        <v>0</v>
      </c>
      <c r="M14" s="141">
        <f>[2]Finals!AL10</f>
        <v>0</v>
      </c>
      <c r="N14" s="178"/>
      <c r="O14" s="181"/>
    </row>
    <row r="15" spans="1:15" ht="12.75" customHeight="1" x14ac:dyDescent="0.25">
      <c r="A15" s="169"/>
      <c r="B15" s="172"/>
      <c r="C15" s="175"/>
      <c r="D15" s="142" t="s">
        <v>15</v>
      </c>
      <c r="E15" s="141">
        <f>[2]Finals!I10</f>
        <v>10.199999999999999</v>
      </c>
      <c r="F15" s="141">
        <f>[2]Finals!O10</f>
        <v>6.7</v>
      </c>
      <c r="G15" s="141">
        <f>[2]Finals!U10</f>
        <v>9.8000000000000007</v>
      </c>
      <c r="H15" s="141">
        <f>[2]Finals!X10</f>
        <v>9.6999999999999993</v>
      </c>
      <c r="I15" s="141">
        <f>[2]Finals!AA10</f>
        <v>10.3</v>
      </c>
      <c r="J15" s="141">
        <f>[2]Finals!AD10</f>
        <v>8.8000000000000007</v>
      </c>
      <c r="K15" s="141">
        <f>[2]Finals!AG10</f>
        <v>8</v>
      </c>
      <c r="L15" s="141">
        <f>[2]Finals!AJ10</f>
        <v>0</v>
      </c>
      <c r="M15" s="141">
        <f>[2]Finals!AM10</f>
        <v>0</v>
      </c>
      <c r="N15" s="178"/>
      <c r="O15" s="181"/>
    </row>
    <row r="16" spans="1:15" ht="12.75" customHeight="1" x14ac:dyDescent="0.25">
      <c r="A16" s="169"/>
      <c r="B16" s="172"/>
      <c r="C16" s="175"/>
      <c r="D16" s="142" t="s">
        <v>16</v>
      </c>
      <c r="E16" s="141">
        <f>[2]Finals!J10</f>
        <v>9.1999999999999993</v>
      </c>
      <c r="F16" s="141">
        <f>[2]Finals!P10</f>
        <v>10.8</v>
      </c>
      <c r="G16" s="141"/>
      <c r="H16" s="141"/>
      <c r="I16" s="141"/>
      <c r="J16" s="141"/>
      <c r="K16" s="141"/>
      <c r="L16" s="141"/>
      <c r="M16" s="141"/>
      <c r="N16" s="178"/>
      <c r="O16" s="181"/>
    </row>
    <row r="17" spans="1:15" ht="12.75" customHeight="1" x14ac:dyDescent="0.25">
      <c r="A17" s="169"/>
      <c r="B17" s="172"/>
      <c r="C17" s="175"/>
      <c r="D17" s="142" t="s">
        <v>17</v>
      </c>
      <c r="E17" s="141">
        <f>[2]Finals!K10</f>
        <v>10</v>
      </c>
      <c r="F17" s="141">
        <f>[2]Finals!Q10</f>
        <v>9.5</v>
      </c>
      <c r="G17" s="141"/>
      <c r="H17" s="141"/>
      <c r="I17" s="141"/>
      <c r="J17" s="141"/>
      <c r="K17" s="141"/>
      <c r="L17" s="141"/>
      <c r="M17" s="141"/>
      <c r="N17" s="178"/>
      <c r="O17" s="181"/>
    </row>
    <row r="18" spans="1:15" ht="12.75" customHeight="1" x14ac:dyDescent="0.25">
      <c r="A18" s="169"/>
      <c r="B18" s="172"/>
      <c r="C18" s="175"/>
      <c r="D18" s="142" t="s">
        <v>18</v>
      </c>
      <c r="E18" s="141">
        <f>[2]Finals!L10</f>
        <v>9.6</v>
      </c>
      <c r="F18" s="141">
        <f>[2]Finals!R10</f>
        <v>10.1</v>
      </c>
      <c r="G18" s="141"/>
      <c r="H18" s="141"/>
      <c r="I18" s="141"/>
      <c r="J18" s="141"/>
      <c r="K18" s="141"/>
      <c r="L18" s="141"/>
      <c r="M18" s="141"/>
      <c r="N18" s="178"/>
      <c r="O18" s="181"/>
    </row>
    <row r="19" spans="1:15" ht="12.75" customHeight="1" x14ac:dyDescent="0.25">
      <c r="A19" s="170"/>
      <c r="B19" s="173"/>
      <c r="C19" s="176"/>
      <c r="D19" s="140" t="s">
        <v>84</v>
      </c>
      <c r="E19" s="139"/>
      <c r="F19" s="139"/>
      <c r="G19" s="139"/>
      <c r="H19" s="139"/>
      <c r="I19" s="139"/>
      <c r="J19" s="139"/>
      <c r="K19" s="139"/>
      <c r="L19" s="139"/>
      <c r="M19" s="139"/>
      <c r="N19" s="179"/>
      <c r="O19" s="182"/>
    </row>
    <row r="20" spans="1:15" ht="10.5" customHeight="1" x14ac:dyDescent="0.4">
      <c r="A20" s="148"/>
      <c r="C20" s="150"/>
      <c r="N20" s="146"/>
      <c r="O20" s="145"/>
    </row>
    <row r="21" spans="1:15" ht="19.5" customHeight="1" x14ac:dyDescent="0.3">
      <c r="A21" s="168" t="s">
        <v>86</v>
      </c>
      <c r="B21" s="171" t="str">
        <f>[2]Finals!G12</f>
        <v>Elari TAHVINOV</v>
      </c>
      <c r="C21" s="174" t="s">
        <v>194</v>
      </c>
      <c r="D21" s="144"/>
      <c r="E21" s="143">
        <f>SUM(E22:E27)</f>
        <v>47.4</v>
      </c>
      <c r="F21" s="143">
        <f t="shared" ref="F21:M21" si="2">SUM(F22:F27)+E21</f>
        <v>94.699999999999989</v>
      </c>
      <c r="G21" s="143">
        <f t="shared" si="2"/>
        <v>114.1</v>
      </c>
      <c r="H21" s="143">
        <f t="shared" si="2"/>
        <v>134.4</v>
      </c>
      <c r="I21" s="143">
        <f t="shared" si="2"/>
        <v>153.4</v>
      </c>
      <c r="J21" s="143">
        <f t="shared" si="2"/>
        <v>173.4</v>
      </c>
      <c r="K21" s="143">
        <f t="shared" si="2"/>
        <v>173.4</v>
      </c>
      <c r="L21" s="143">
        <f t="shared" si="2"/>
        <v>173.4</v>
      </c>
      <c r="M21" s="143">
        <f t="shared" si="2"/>
        <v>173.4</v>
      </c>
      <c r="N21" s="177">
        <f>RANK(M21,($M$5,$M$13,$M$21,$M$29,$M$37,$M$45,$M$53,$M$61),0)</f>
        <v>5</v>
      </c>
      <c r="O21" s="180">
        <f>MAX($M$5,$M$13,$M$21,$M$29,$M$37,$M$45,$M$53,$M$61)-M21</f>
        <v>66.19999999999996</v>
      </c>
    </row>
    <row r="22" spans="1:15" ht="12.75" customHeight="1" x14ac:dyDescent="0.25">
      <c r="A22" s="169"/>
      <c r="B22" s="172"/>
      <c r="C22" s="175"/>
      <c r="D22" s="142" t="s">
        <v>14</v>
      </c>
      <c r="E22" s="141">
        <f>[2]Finals!H12</f>
        <v>8.1999999999999993</v>
      </c>
      <c r="F22" s="141">
        <f>[2]Finals!N12</f>
        <v>9.5</v>
      </c>
      <c r="G22" s="141">
        <f>[2]Finals!T12</f>
        <v>9.6</v>
      </c>
      <c r="H22" s="141">
        <f>[2]Finals!W12</f>
        <v>10.4</v>
      </c>
      <c r="I22" s="141">
        <f>[2]Finals!Z12</f>
        <v>10</v>
      </c>
      <c r="J22" s="141">
        <f>[2]Finals!AC12</f>
        <v>10.5</v>
      </c>
      <c r="K22" s="141">
        <f>[2]Finals!AF12</f>
        <v>0</v>
      </c>
      <c r="L22" s="141">
        <f>[2]Finals!AI12</f>
        <v>0</v>
      </c>
      <c r="M22" s="141">
        <f>[2]Finals!AL12</f>
        <v>0</v>
      </c>
      <c r="N22" s="178"/>
      <c r="O22" s="181"/>
    </row>
    <row r="23" spans="1:15" ht="12.75" customHeight="1" x14ac:dyDescent="0.25">
      <c r="A23" s="169"/>
      <c r="B23" s="172"/>
      <c r="C23" s="175"/>
      <c r="D23" s="142" t="s">
        <v>15</v>
      </c>
      <c r="E23" s="141">
        <f>[2]Finals!I12</f>
        <v>10.6</v>
      </c>
      <c r="F23" s="141">
        <f>[2]Finals!O12</f>
        <v>9.9</v>
      </c>
      <c r="G23" s="141">
        <f>[2]Finals!U12</f>
        <v>9.8000000000000007</v>
      </c>
      <c r="H23" s="141">
        <f>[2]Finals!X12</f>
        <v>9.9</v>
      </c>
      <c r="I23" s="141">
        <f>[2]Finals!AA12</f>
        <v>9</v>
      </c>
      <c r="J23" s="141">
        <f>[2]Finals!AD12</f>
        <v>9.5</v>
      </c>
      <c r="K23" s="141">
        <f>[2]Finals!AG12</f>
        <v>0</v>
      </c>
      <c r="L23" s="141">
        <f>[2]Finals!AJ12</f>
        <v>0</v>
      </c>
      <c r="M23" s="141">
        <f>[2]Finals!AM12</f>
        <v>0</v>
      </c>
      <c r="N23" s="178"/>
      <c r="O23" s="181"/>
    </row>
    <row r="24" spans="1:15" ht="12.75" customHeight="1" x14ac:dyDescent="0.25">
      <c r="A24" s="169"/>
      <c r="B24" s="172"/>
      <c r="C24" s="175"/>
      <c r="D24" s="142" t="s">
        <v>16</v>
      </c>
      <c r="E24" s="141">
        <f>[2]Finals!J12</f>
        <v>8.6</v>
      </c>
      <c r="F24" s="141">
        <f>[2]Finals!P12</f>
        <v>9.1999999999999993</v>
      </c>
      <c r="G24" s="141"/>
      <c r="H24" s="141"/>
      <c r="I24" s="141"/>
      <c r="J24" s="141"/>
      <c r="K24" s="141"/>
      <c r="L24" s="141"/>
      <c r="M24" s="141"/>
      <c r="N24" s="178"/>
      <c r="O24" s="181"/>
    </row>
    <row r="25" spans="1:15" ht="12.75" customHeight="1" x14ac:dyDescent="0.25">
      <c r="A25" s="169"/>
      <c r="B25" s="172"/>
      <c r="C25" s="175"/>
      <c r="D25" s="142" t="s">
        <v>17</v>
      </c>
      <c r="E25" s="141">
        <f>[2]Finals!K12</f>
        <v>9.5</v>
      </c>
      <c r="F25" s="141">
        <f>[2]Finals!Q12</f>
        <v>8.6999999999999993</v>
      </c>
      <c r="G25" s="141"/>
      <c r="H25" s="141"/>
      <c r="I25" s="141"/>
      <c r="J25" s="141"/>
      <c r="K25" s="141"/>
      <c r="L25" s="141"/>
      <c r="M25" s="141"/>
      <c r="N25" s="178"/>
      <c r="O25" s="181"/>
    </row>
    <row r="26" spans="1:15" ht="12.75" customHeight="1" x14ac:dyDescent="0.25">
      <c r="A26" s="169"/>
      <c r="B26" s="172"/>
      <c r="C26" s="175"/>
      <c r="D26" s="142" t="s">
        <v>18</v>
      </c>
      <c r="E26" s="141">
        <f>[2]Finals!L12</f>
        <v>10.5</v>
      </c>
      <c r="F26" s="141">
        <f>[2]Finals!R12</f>
        <v>10</v>
      </c>
      <c r="G26" s="141"/>
      <c r="H26" s="141"/>
      <c r="I26" s="141"/>
      <c r="J26" s="141"/>
      <c r="K26" s="141"/>
      <c r="L26" s="141"/>
      <c r="M26" s="141"/>
      <c r="N26" s="178"/>
      <c r="O26" s="181"/>
    </row>
    <row r="27" spans="1:15" ht="12.75" customHeight="1" x14ac:dyDescent="0.25">
      <c r="A27" s="170"/>
      <c r="B27" s="173"/>
      <c r="C27" s="176"/>
      <c r="D27" s="140" t="s">
        <v>84</v>
      </c>
      <c r="E27" s="139"/>
      <c r="F27" s="139"/>
      <c r="G27" s="139"/>
      <c r="H27" s="139"/>
      <c r="I27" s="139"/>
      <c r="J27" s="139"/>
      <c r="K27" s="139"/>
      <c r="L27" s="139"/>
      <c r="M27" s="139"/>
      <c r="N27" s="179"/>
      <c r="O27" s="182"/>
    </row>
    <row r="28" spans="1:15" ht="9" customHeight="1" x14ac:dyDescent="0.4">
      <c r="A28" s="148"/>
      <c r="B28" s="147"/>
      <c r="C28" s="149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45"/>
    </row>
    <row r="29" spans="1:15" ht="18.75" customHeight="1" x14ac:dyDescent="0.3">
      <c r="A29" s="168" t="s">
        <v>87</v>
      </c>
      <c r="B29" s="171" t="str">
        <f>[2]Finals!G14</f>
        <v>Ariko ASTRA</v>
      </c>
      <c r="C29" s="174" t="s">
        <v>194</v>
      </c>
      <c r="D29" s="144"/>
      <c r="E29" s="143">
        <f>SUM(E30:E35)</f>
        <v>42.7</v>
      </c>
      <c r="F29" s="143">
        <f t="shared" ref="F29:M29" si="3">SUM(F30:F35)+E29</f>
        <v>89.6</v>
      </c>
      <c r="G29" s="143">
        <f t="shared" si="3"/>
        <v>108.19999999999999</v>
      </c>
      <c r="H29" s="143">
        <f t="shared" si="3"/>
        <v>125.39999999999999</v>
      </c>
      <c r="I29" s="143">
        <f t="shared" si="3"/>
        <v>125.39999999999999</v>
      </c>
      <c r="J29" s="143">
        <f t="shared" si="3"/>
        <v>125.39999999999999</v>
      </c>
      <c r="K29" s="143">
        <f t="shared" si="3"/>
        <v>125.39999999999999</v>
      </c>
      <c r="L29" s="143">
        <f t="shared" si="3"/>
        <v>125.39999999999999</v>
      </c>
      <c r="M29" s="143">
        <f t="shared" si="3"/>
        <v>125.39999999999999</v>
      </c>
      <c r="N29" s="177">
        <f>RANK(M29,($M$5,$M$13,$M$21,$M$29,$M$37,$M$45,$M$53,$M$61),0)</f>
        <v>7</v>
      </c>
      <c r="O29" s="180">
        <f>MAX($M$5,$M$13,$M$21,$M$29,$M$37,$M$45,$M$53,$M$61)-M29</f>
        <v>114.19999999999997</v>
      </c>
    </row>
    <row r="30" spans="1:15" ht="12.75" customHeight="1" x14ac:dyDescent="0.25">
      <c r="A30" s="169"/>
      <c r="B30" s="172"/>
      <c r="C30" s="175"/>
      <c r="D30" s="142" t="s">
        <v>14</v>
      </c>
      <c r="E30" s="141">
        <f>[2]Finals!H14</f>
        <v>9.9</v>
      </c>
      <c r="F30" s="141">
        <f>[2]Finals!N14</f>
        <v>9.8000000000000007</v>
      </c>
      <c r="G30" s="141">
        <f>[2]Finals!T14</f>
        <v>9.4</v>
      </c>
      <c r="H30" s="141">
        <f>[2]Finals!W14</f>
        <v>9.1999999999999993</v>
      </c>
      <c r="I30" s="141">
        <f>[2]Finals!Z14</f>
        <v>0</v>
      </c>
      <c r="J30" s="141">
        <f>[2]Finals!AC14</f>
        <v>0</v>
      </c>
      <c r="K30" s="141">
        <f>[2]Finals!AF14</f>
        <v>0</v>
      </c>
      <c r="L30" s="141">
        <f>[2]Finals!AI14</f>
        <v>0</v>
      </c>
      <c r="M30" s="141">
        <f>[2]Finals!AL14</f>
        <v>0</v>
      </c>
      <c r="N30" s="178"/>
      <c r="O30" s="181"/>
    </row>
    <row r="31" spans="1:15" ht="12.75" customHeight="1" x14ac:dyDescent="0.25">
      <c r="A31" s="169"/>
      <c r="B31" s="172"/>
      <c r="C31" s="175"/>
      <c r="D31" s="142" t="s">
        <v>15</v>
      </c>
      <c r="E31" s="141">
        <f>[2]Finals!I14</f>
        <v>7.9</v>
      </c>
      <c r="F31" s="141">
        <f>[2]Finals!O14</f>
        <v>9</v>
      </c>
      <c r="G31" s="141">
        <f>[2]Finals!U14</f>
        <v>9.1999999999999993</v>
      </c>
      <c r="H31" s="141">
        <f>[2]Finals!X14</f>
        <v>8</v>
      </c>
      <c r="I31" s="141">
        <f>[2]Finals!AA14</f>
        <v>0</v>
      </c>
      <c r="J31" s="141">
        <f>[2]Finals!AD14</f>
        <v>0</v>
      </c>
      <c r="K31" s="141">
        <f>[2]Finals!AG14</f>
        <v>0</v>
      </c>
      <c r="L31" s="141">
        <f>[2]Finals!AJ14</f>
        <v>0</v>
      </c>
      <c r="M31" s="141">
        <f>[2]Finals!AM14</f>
        <v>0</v>
      </c>
      <c r="N31" s="178"/>
      <c r="O31" s="181"/>
    </row>
    <row r="32" spans="1:15" ht="12.75" customHeight="1" x14ac:dyDescent="0.25">
      <c r="A32" s="169"/>
      <c r="B32" s="172"/>
      <c r="C32" s="175"/>
      <c r="D32" s="142" t="s">
        <v>16</v>
      </c>
      <c r="E32" s="141">
        <f>[2]Finals!J14</f>
        <v>7.1</v>
      </c>
      <c r="F32" s="141">
        <f>[2]Finals!P14</f>
        <v>8.6</v>
      </c>
      <c r="G32" s="141"/>
      <c r="H32" s="141"/>
      <c r="I32" s="141"/>
      <c r="J32" s="141"/>
      <c r="K32" s="141"/>
      <c r="L32" s="141"/>
      <c r="M32" s="141"/>
      <c r="N32" s="178"/>
      <c r="O32" s="181"/>
    </row>
    <row r="33" spans="1:15" ht="12.75" customHeight="1" x14ac:dyDescent="0.25">
      <c r="A33" s="169"/>
      <c r="B33" s="172"/>
      <c r="C33" s="175"/>
      <c r="D33" s="142" t="s">
        <v>17</v>
      </c>
      <c r="E33" s="141">
        <f>[2]Finals!K14</f>
        <v>8.1</v>
      </c>
      <c r="F33" s="141">
        <f>[2]Finals!Q14</f>
        <v>9.6999999999999993</v>
      </c>
      <c r="G33" s="141"/>
      <c r="H33" s="141"/>
      <c r="I33" s="141"/>
      <c r="J33" s="141"/>
      <c r="K33" s="141"/>
      <c r="L33" s="141"/>
      <c r="M33" s="141"/>
      <c r="N33" s="178"/>
      <c r="O33" s="181"/>
    </row>
    <row r="34" spans="1:15" ht="12.75" customHeight="1" x14ac:dyDescent="0.25">
      <c r="A34" s="169"/>
      <c r="B34" s="172"/>
      <c r="C34" s="175"/>
      <c r="D34" s="142" t="s">
        <v>18</v>
      </c>
      <c r="E34" s="141">
        <f>[2]Finals!L14</f>
        <v>9.6999999999999993</v>
      </c>
      <c r="F34" s="141">
        <f>[2]Finals!R14</f>
        <v>9.8000000000000007</v>
      </c>
      <c r="G34" s="141"/>
      <c r="H34" s="141"/>
      <c r="I34" s="141"/>
      <c r="J34" s="141"/>
      <c r="K34" s="141"/>
      <c r="L34" s="141"/>
      <c r="M34" s="141"/>
      <c r="N34" s="178"/>
      <c r="O34" s="181"/>
    </row>
    <row r="35" spans="1:15" ht="12.75" customHeight="1" x14ac:dyDescent="0.25">
      <c r="A35" s="170"/>
      <c r="B35" s="173"/>
      <c r="C35" s="176"/>
      <c r="D35" s="140" t="s">
        <v>84</v>
      </c>
      <c r="E35" s="139"/>
      <c r="F35" s="139"/>
      <c r="G35" s="139"/>
      <c r="H35" s="139"/>
      <c r="I35" s="139"/>
      <c r="J35" s="139"/>
      <c r="K35" s="139"/>
      <c r="L35" s="139"/>
      <c r="M35" s="139"/>
      <c r="N35" s="179"/>
      <c r="O35" s="182"/>
    </row>
    <row r="36" spans="1:15" ht="6.75" customHeight="1" x14ac:dyDescent="0.4">
      <c r="A36" s="148"/>
      <c r="C36" s="150"/>
      <c r="N36" s="146"/>
      <c r="O36" s="145"/>
    </row>
    <row r="37" spans="1:15" ht="18" customHeight="1" x14ac:dyDescent="0.3">
      <c r="A37" s="168" t="s">
        <v>88</v>
      </c>
      <c r="B37" s="171" t="str">
        <f>[2]Finals!G16</f>
        <v>Emīls VASERMANIS</v>
      </c>
      <c r="C37" s="174" t="s">
        <v>194</v>
      </c>
      <c r="D37" s="144"/>
      <c r="E37" s="143">
        <f>SUM(E38:E43)</f>
        <v>50.8</v>
      </c>
      <c r="F37" s="143">
        <f t="shared" ref="F37:M37" si="4">SUM(F38:F43)+E37</f>
        <v>99.1</v>
      </c>
      <c r="G37" s="143">
        <f t="shared" si="4"/>
        <v>120.1</v>
      </c>
      <c r="H37" s="143">
        <f t="shared" si="4"/>
        <v>137.79999999999998</v>
      </c>
      <c r="I37" s="143">
        <f t="shared" si="4"/>
        <v>157.79999999999998</v>
      </c>
      <c r="J37" s="143">
        <f t="shared" si="4"/>
        <v>178.09999999999997</v>
      </c>
      <c r="K37" s="143">
        <f t="shared" si="4"/>
        <v>198.59999999999997</v>
      </c>
      <c r="L37" s="143">
        <f t="shared" si="4"/>
        <v>219.29999999999995</v>
      </c>
      <c r="M37" s="143">
        <f t="shared" si="4"/>
        <v>239.59999999999997</v>
      </c>
      <c r="N37" s="177">
        <f>RANK(M37,($M$5,$M$13,$M$21,$M$29,$M$37,$M$45,$M$53,$M$61),0)</f>
        <v>1</v>
      </c>
      <c r="O37" s="180">
        <f>MAX($M$5,$M$13,$M$21,$M$29,$M$37,$M$45,$M$53,$M$61)-M37</f>
        <v>0</v>
      </c>
    </row>
    <row r="38" spans="1:15" ht="12.75" customHeight="1" x14ac:dyDescent="0.25">
      <c r="A38" s="169"/>
      <c r="B38" s="172"/>
      <c r="C38" s="175"/>
      <c r="D38" s="142" t="s">
        <v>14</v>
      </c>
      <c r="E38" s="141">
        <f>[2]Finals!H16</f>
        <v>10</v>
      </c>
      <c r="F38" s="141">
        <f>[2]Finals!N16</f>
        <v>9.9</v>
      </c>
      <c r="G38" s="141">
        <f>[2]Finals!T16</f>
        <v>10.4</v>
      </c>
      <c r="H38" s="141">
        <f>[2]Finals!W16</f>
        <v>9.1</v>
      </c>
      <c r="I38" s="141">
        <f>[2]Finals!Z16</f>
        <v>10.3</v>
      </c>
      <c r="J38" s="141">
        <f>[2]Finals!AC16</f>
        <v>10.6</v>
      </c>
      <c r="K38" s="141">
        <f>[2]Finals!AF16</f>
        <v>10.3</v>
      </c>
      <c r="L38" s="141">
        <f>[2]Finals!AI16</f>
        <v>10.3</v>
      </c>
      <c r="M38" s="141">
        <f>[2]Finals!AL16</f>
        <v>10.5</v>
      </c>
      <c r="N38" s="178"/>
      <c r="O38" s="181"/>
    </row>
    <row r="39" spans="1:15" ht="12.75" customHeight="1" x14ac:dyDescent="0.25">
      <c r="A39" s="169"/>
      <c r="B39" s="172"/>
      <c r="C39" s="175"/>
      <c r="D39" s="142" t="s">
        <v>15</v>
      </c>
      <c r="E39" s="141">
        <f>[2]Finals!I16</f>
        <v>10.199999999999999</v>
      </c>
      <c r="F39" s="141">
        <f>[2]Finals!O16</f>
        <v>9.4</v>
      </c>
      <c r="G39" s="141">
        <f>[2]Finals!U16</f>
        <v>10.6</v>
      </c>
      <c r="H39" s="141">
        <f>[2]Finals!X16</f>
        <v>8.6</v>
      </c>
      <c r="I39" s="141">
        <f>[2]Finals!AA16</f>
        <v>9.6999999999999993</v>
      </c>
      <c r="J39" s="141">
        <f>[2]Finals!AD16</f>
        <v>9.6999999999999993</v>
      </c>
      <c r="K39" s="141">
        <f>[2]Finals!AG16</f>
        <v>10.199999999999999</v>
      </c>
      <c r="L39" s="141">
        <f>[2]Finals!AJ16</f>
        <v>10.4</v>
      </c>
      <c r="M39" s="141">
        <f>[2]Finals!AM16</f>
        <v>9.8000000000000007</v>
      </c>
      <c r="N39" s="178"/>
      <c r="O39" s="181"/>
    </row>
    <row r="40" spans="1:15" ht="12.75" customHeight="1" x14ac:dyDescent="0.25">
      <c r="A40" s="169"/>
      <c r="B40" s="172"/>
      <c r="C40" s="175"/>
      <c r="D40" s="142" t="s">
        <v>16</v>
      </c>
      <c r="E40" s="141">
        <f>[2]Finals!J16</f>
        <v>10.199999999999999</v>
      </c>
      <c r="F40" s="141">
        <f>[2]Finals!P16</f>
        <v>9.4</v>
      </c>
      <c r="G40" s="141"/>
      <c r="H40" s="141"/>
      <c r="I40" s="141"/>
      <c r="J40" s="141"/>
      <c r="K40" s="141"/>
      <c r="L40" s="141"/>
      <c r="M40" s="141"/>
      <c r="N40" s="178"/>
      <c r="O40" s="181"/>
    </row>
    <row r="41" spans="1:15" ht="12.75" customHeight="1" x14ac:dyDescent="0.25">
      <c r="A41" s="169"/>
      <c r="B41" s="172"/>
      <c r="C41" s="175"/>
      <c r="D41" s="142" t="s">
        <v>17</v>
      </c>
      <c r="E41" s="141">
        <f>[2]Finals!K16</f>
        <v>9.9</v>
      </c>
      <c r="F41" s="141">
        <f>[2]Finals!Q16</f>
        <v>9.5</v>
      </c>
      <c r="G41" s="141"/>
      <c r="H41" s="141"/>
      <c r="I41" s="141"/>
      <c r="J41" s="141"/>
      <c r="K41" s="141"/>
      <c r="L41" s="141"/>
      <c r="M41" s="141"/>
      <c r="N41" s="178"/>
      <c r="O41" s="181"/>
    </row>
    <row r="42" spans="1:15" ht="12.75" customHeight="1" x14ac:dyDescent="0.25">
      <c r="A42" s="169"/>
      <c r="B42" s="172"/>
      <c r="C42" s="175"/>
      <c r="D42" s="142" t="s">
        <v>18</v>
      </c>
      <c r="E42" s="141">
        <f>[2]Finals!L16</f>
        <v>10.5</v>
      </c>
      <c r="F42" s="141">
        <f>[2]Finals!R16</f>
        <v>10.1</v>
      </c>
      <c r="G42" s="141"/>
      <c r="H42" s="141"/>
      <c r="I42" s="141"/>
      <c r="J42" s="141"/>
      <c r="K42" s="141"/>
      <c r="L42" s="141"/>
      <c r="M42" s="141"/>
      <c r="N42" s="178"/>
      <c r="O42" s="181"/>
    </row>
    <row r="43" spans="1:15" ht="12.75" customHeight="1" x14ac:dyDescent="0.25">
      <c r="A43" s="170"/>
      <c r="B43" s="173"/>
      <c r="C43" s="176"/>
      <c r="D43" s="140" t="s">
        <v>84</v>
      </c>
      <c r="E43" s="139"/>
      <c r="F43" s="139"/>
      <c r="G43" s="139"/>
      <c r="H43" s="139"/>
      <c r="I43" s="139"/>
      <c r="J43" s="139"/>
      <c r="K43" s="139"/>
      <c r="L43" s="139"/>
      <c r="M43" s="139"/>
      <c r="N43" s="179"/>
      <c r="O43" s="182"/>
    </row>
    <row r="44" spans="1:15" ht="11.25" customHeight="1" x14ac:dyDescent="0.4">
      <c r="A44" s="148"/>
      <c r="B44" s="147"/>
      <c r="C44" s="149"/>
      <c r="E44" s="145"/>
      <c r="F44" s="145"/>
      <c r="G44" s="145"/>
      <c r="H44" s="145"/>
      <c r="I44" s="145"/>
      <c r="J44" s="145"/>
      <c r="K44" s="145"/>
      <c r="L44" s="145"/>
      <c r="M44" s="145"/>
      <c r="N44" s="146"/>
      <c r="O44" s="145"/>
    </row>
    <row r="45" spans="1:15" ht="18" customHeight="1" x14ac:dyDescent="0.3">
      <c r="A45" s="168" t="s">
        <v>89</v>
      </c>
      <c r="B45" s="171" t="str">
        <f>[2]Finals!G18</f>
        <v>Lauris STRAUTMANIS</v>
      </c>
      <c r="C45" s="174" t="s">
        <v>194</v>
      </c>
      <c r="D45" s="144"/>
      <c r="E45" s="143">
        <f>SUM(E46:E51)</f>
        <v>49.099999999999994</v>
      </c>
      <c r="F45" s="143">
        <f t="shared" ref="F45:M45" si="5">SUM(F46:F51)+E45</f>
        <v>97.1</v>
      </c>
      <c r="G45" s="143">
        <f t="shared" si="5"/>
        <v>117.89999999999999</v>
      </c>
      <c r="H45" s="143">
        <f t="shared" si="5"/>
        <v>136.69999999999999</v>
      </c>
      <c r="I45" s="143">
        <f t="shared" si="5"/>
        <v>157.89999999999998</v>
      </c>
      <c r="J45" s="143">
        <f t="shared" si="5"/>
        <v>177.99999999999997</v>
      </c>
      <c r="K45" s="143">
        <f t="shared" si="5"/>
        <v>197.29999999999998</v>
      </c>
      <c r="L45" s="143">
        <f t="shared" si="5"/>
        <v>217.7</v>
      </c>
      <c r="M45" s="143">
        <f t="shared" si="5"/>
        <v>237.5</v>
      </c>
      <c r="N45" s="177">
        <f>RANK(M45,($M$5,$M$13,$M$21,$M$29,$M$37,$M$45,$M$53,$M$61),0)</f>
        <v>2</v>
      </c>
      <c r="O45" s="180">
        <f>MAX($M$5,$M$13,$M$21,$M$29,$M$37,$M$45,$M$53,$M$61)-M45</f>
        <v>2.0999999999999659</v>
      </c>
    </row>
    <row r="46" spans="1:15" ht="12.75" customHeight="1" x14ac:dyDescent="0.25">
      <c r="A46" s="169"/>
      <c r="B46" s="172"/>
      <c r="C46" s="175"/>
      <c r="D46" s="142" t="s">
        <v>14</v>
      </c>
      <c r="E46" s="141">
        <f>[2]Finals!H18</f>
        <v>10.6</v>
      </c>
      <c r="F46" s="141">
        <f>[2]Finals!N18</f>
        <v>8.5</v>
      </c>
      <c r="G46" s="141">
        <f>[2]Finals!T18</f>
        <v>10.5</v>
      </c>
      <c r="H46" s="141">
        <f>[2]Finals!W18</f>
        <v>9.1999999999999993</v>
      </c>
      <c r="I46" s="141">
        <f>[2]Finals!Z18</f>
        <v>10.7</v>
      </c>
      <c r="J46" s="141">
        <f>[2]Finals!AC18</f>
        <v>10.8</v>
      </c>
      <c r="K46" s="141">
        <f>[2]Finals!AF18</f>
        <v>9.4</v>
      </c>
      <c r="L46" s="141">
        <f>[2]Finals!AI18</f>
        <v>10.6</v>
      </c>
      <c r="M46" s="141">
        <f>[2]Finals!AL18</f>
        <v>10.3</v>
      </c>
      <c r="N46" s="178"/>
      <c r="O46" s="181"/>
    </row>
    <row r="47" spans="1:15" ht="12.75" customHeight="1" x14ac:dyDescent="0.25">
      <c r="A47" s="169"/>
      <c r="B47" s="172"/>
      <c r="C47" s="175"/>
      <c r="D47" s="142" t="s">
        <v>15</v>
      </c>
      <c r="E47" s="141">
        <f>[2]Finals!I18</f>
        <v>9.6</v>
      </c>
      <c r="F47" s="141">
        <f>[2]Finals!O18</f>
        <v>10.1</v>
      </c>
      <c r="G47" s="141">
        <f>[2]Finals!U18</f>
        <v>10.3</v>
      </c>
      <c r="H47" s="141">
        <f>[2]Finals!X18</f>
        <v>9.6</v>
      </c>
      <c r="I47" s="141">
        <f>[2]Finals!AA18</f>
        <v>10.5</v>
      </c>
      <c r="J47" s="141">
        <f>[2]Finals!AD18</f>
        <v>9.3000000000000007</v>
      </c>
      <c r="K47" s="141">
        <f>[2]Finals!AG18</f>
        <v>9.9</v>
      </c>
      <c r="L47" s="141">
        <f>[2]Finals!AJ18</f>
        <v>9.8000000000000007</v>
      </c>
      <c r="M47" s="141">
        <f>[2]Finals!AM18</f>
        <v>9.5</v>
      </c>
      <c r="N47" s="178"/>
      <c r="O47" s="181"/>
    </row>
    <row r="48" spans="1:15" ht="12.75" customHeight="1" x14ac:dyDescent="0.25">
      <c r="A48" s="169"/>
      <c r="B48" s="172"/>
      <c r="C48" s="175"/>
      <c r="D48" s="142" t="s">
        <v>16</v>
      </c>
      <c r="E48" s="141">
        <f>[2]Finals!J18</f>
        <v>9.9</v>
      </c>
      <c r="F48" s="141">
        <f>[2]Finals!P18</f>
        <v>9.9</v>
      </c>
      <c r="G48" s="141"/>
      <c r="H48" s="141"/>
      <c r="I48" s="141"/>
      <c r="J48" s="141"/>
      <c r="K48" s="141"/>
      <c r="L48" s="141"/>
      <c r="M48" s="141"/>
      <c r="N48" s="178"/>
      <c r="O48" s="181"/>
    </row>
    <row r="49" spans="1:15" ht="12.75" customHeight="1" x14ac:dyDescent="0.25">
      <c r="A49" s="169"/>
      <c r="B49" s="172"/>
      <c r="C49" s="175"/>
      <c r="D49" s="142" t="s">
        <v>17</v>
      </c>
      <c r="E49" s="141">
        <f>[2]Finals!K18</f>
        <v>10.199999999999999</v>
      </c>
      <c r="F49" s="141">
        <f>[2]Finals!Q18</f>
        <v>9.1999999999999993</v>
      </c>
      <c r="G49" s="141"/>
      <c r="H49" s="141"/>
      <c r="I49" s="141"/>
      <c r="J49" s="141"/>
      <c r="K49" s="141"/>
      <c r="L49" s="141"/>
      <c r="M49" s="141"/>
      <c r="N49" s="178"/>
      <c r="O49" s="181"/>
    </row>
    <row r="50" spans="1:15" ht="12.75" customHeight="1" x14ac:dyDescent="0.25">
      <c r="A50" s="169"/>
      <c r="B50" s="172"/>
      <c r="C50" s="175"/>
      <c r="D50" s="142" t="s">
        <v>18</v>
      </c>
      <c r="E50" s="141">
        <f>[2]Finals!L18</f>
        <v>8.8000000000000007</v>
      </c>
      <c r="F50" s="141">
        <f>[2]Finals!R18</f>
        <v>10.3</v>
      </c>
      <c r="G50" s="141"/>
      <c r="H50" s="141"/>
      <c r="I50" s="141"/>
      <c r="J50" s="141"/>
      <c r="K50" s="141"/>
      <c r="L50" s="141"/>
      <c r="M50" s="141"/>
      <c r="N50" s="178"/>
      <c r="O50" s="181"/>
    </row>
    <row r="51" spans="1:15" ht="12.75" customHeight="1" x14ac:dyDescent="0.25">
      <c r="A51" s="170"/>
      <c r="B51" s="173"/>
      <c r="C51" s="176"/>
      <c r="D51" s="140" t="s">
        <v>84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79"/>
      <c r="O51" s="182"/>
    </row>
    <row r="52" spans="1:15" ht="10.5" customHeight="1" x14ac:dyDescent="0.4">
      <c r="A52" s="148"/>
      <c r="N52" s="146"/>
      <c r="O52" s="145"/>
    </row>
    <row r="53" spans="1:15" ht="22.5" customHeight="1" x14ac:dyDescent="0.3">
      <c r="A53" s="168" t="s">
        <v>90</v>
      </c>
      <c r="B53" s="171" t="str">
        <f>[2]Finals!G20</f>
        <v>Ernests ERBS</v>
      </c>
      <c r="C53" s="174" t="s">
        <v>194</v>
      </c>
      <c r="D53" s="144"/>
      <c r="E53" s="143">
        <f>SUM(E54:E59)</f>
        <v>49.099999999999994</v>
      </c>
      <c r="F53" s="143">
        <f t="shared" ref="F53:M53" si="6">SUM(F54:F59)+E53</f>
        <v>96.8</v>
      </c>
      <c r="G53" s="143">
        <f t="shared" si="6"/>
        <v>118.1</v>
      </c>
      <c r="H53" s="143">
        <f t="shared" si="6"/>
        <v>138.4</v>
      </c>
      <c r="I53" s="143">
        <f t="shared" si="6"/>
        <v>158.70000000000002</v>
      </c>
      <c r="J53" s="143">
        <f t="shared" si="6"/>
        <v>177.4</v>
      </c>
      <c r="K53" s="143">
        <f t="shared" si="6"/>
        <v>197.8</v>
      </c>
      <c r="L53" s="143">
        <f t="shared" si="6"/>
        <v>217.3</v>
      </c>
      <c r="M53" s="143">
        <f t="shared" si="6"/>
        <v>217.3</v>
      </c>
      <c r="N53" s="177">
        <f>RANK(M53,($M$5,$M$13,$M$21,$M$29,$M$37,$M$45,$M$53,$M$61),0)</f>
        <v>3</v>
      </c>
      <c r="O53" s="180">
        <f>MAX($M$5,$M$13,$M$21,$M$29,$M$37,$M$45,$M$53,$M$61)-M53</f>
        <v>22.299999999999955</v>
      </c>
    </row>
    <row r="54" spans="1:15" ht="12.75" customHeight="1" x14ac:dyDescent="0.25">
      <c r="A54" s="169"/>
      <c r="B54" s="172"/>
      <c r="C54" s="175"/>
      <c r="D54" s="142" t="s">
        <v>14</v>
      </c>
      <c r="E54" s="141">
        <f>[2]Finals!H20</f>
        <v>9.1</v>
      </c>
      <c r="F54" s="141">
        <f>[2]Finals!N20</f>
        <v>9.6999999999999993</v>
      </c>
      <c r="G54" s="141">
        <f>[2]Finals!T20</f>
        <v>10.5</v>
      </c>
      <c r="H54" s="141">
        <f>[2]Finals!W20</f>
        <v>9.9</v>
      </c>
      <c r="I54" s="141">
        <f>[2]Finals!Z20</f>
        <v>10.3</v>
      </c>
      <c r="J54" s="141">
        <f>[2]Finals!AC20</f>
        <v>9.1</v>
      </c>
      <c r="K54" s="141">
        <f>[2]Finals!AF20</f>
        <v>9.6999999999999993</v>
      </c>
      <c r="L54" s="141">
        <f>[2]Finals!AI20</f>
        <v>9.4</v>
      </c>
      <c r="M54" s="141">
        <f>[2]Finals!AL20</f>
        <v>0</v>
      </c>
      <c r="N54" s="178"/>
      <c r="O54" s="181"/>
    </row>
    <row r="55" spans="1:15" ht="12.75" customHeight="1" x14ac:dyDescent="0.25">
      <c r="A55" s="169"/>
      <c r="B55" s="172"/>
      <c r="C55" s="175"/>
      <c r="D55" s="142" t="s">
        <v>15</v>
      </c>
      <c r="E55" s="141">
        <f>[2]Finals!I20</f>
        <v>10.1</v>
      </c>
      <c r="F55" s="141">
        <f>[2]Finals!O20</f>
        <v>10.3</v>
      </c>
      <c r="G55" s="141">
        <f>[2]Finals!U20</f>
        <v>10.8</v>
      </c>
      <c r="H55" s="141">
        <f>[2]Finals!X20</f>
        <v>10.4</v>
      </c>
      <c r="I55" s="141">
        <f>[2]Finals!AA20</f>
        <v>10</v>
      </c>
      <c r="J55" s="141">
        <f>[2]Finals!AD20</f>
        <v>9.6</v>
      </c>
      <c r="K55" s="141">
        <f>[2]Finals!AG20</f>
        <v>10.7</v>
      </c>
      <c r="L55" s="141">
        <f>[2]Finals!AJ20</f>
        <v>10.1</v>
      </c>
      <c r="M55" s="141">
        <f>[2]Finals!AM20</f>
        <v>0</v>
      </c>
      <c r="N55" s="178"/>
      <c r="O55" s="181"/>
    </row>
    <row r="56" spans="1:15" ht="12.75" customHeight="1" x14ac:dyDescent="0.25">
      <c r="A56" s="169"/>
      <c r="B56" s="172"/>
      <c r="C56" s="175"/>
      <c r="D56" s="142" t="s">
        <v>16</v>
      </c>
      <c r="E56" s="141">
        <f>[2]Finals!J20</f>
        <v>9.6999999999999993</v>
      </c>
      <c r="F56" s="141">
        <f>[2]Finals!P20</f>
        <v>8.3000000000000007</v>
      </c>
      <c r="G56" s="141"/>
      <c r="H56" s="141"/>
      <c r="I56" s="141"/>
      <c r="J56" s="141"/>
      <c r="K56" s="141"/>
      <c r="L56" s="141"/>
      <c r="M56" s="141"/>
      <c r="N56" s="178"/>
      <c r="O56" s="181"/>
    </row>
    <row r="57" spans="1:15" ht="12.75" customHeight="1" x14ac:dyDescent="0.25">
      <c r="A57" s="169"/>
      <c r="B57" s="172"/>
      <c r="C57" s="175"/>
      <c r="D57" s="142" t="s">
        <v>17</v>
      </c>
      <c r="E57" s="141">
        <f>[2]Finals!K20</f>
        <v>10</v>
      </c>
      <c r="F57" s="141">
        <f>[2]Finals!Q20</f>
        <v>9.3000000000000007</v>
      </c>
      <c r="G57" s="141"/>
      <c r="H57" s="141"/>
      <c r="I57" s="141"/>
      <c r="J57" s="141"/>
      <c r="K57" s="141"/>
      <c r="L57" s="141"/>
      <c r="M57" s="141"/>
      <c r="N57" s="178"/>
      <c r="O57" s="181"/>
    </row>
    <row r="58" spans="1:15" ht="12.75" customHeight="1" x14ac:dyDescent="0.25">
      <c r="A58" s="169"/>
      <c r="B58" s="172"/>
      <c r="C58" s="175"/>
      <c r="D58" s="142" t="s">
        <v>18</v>
      </c>
      <c r="E58" s="141">
        <f>[2]Finals!L20</f>
        <v>10.199999999999999</v>
      </c>
      <c r="F58" s="141">
        <f>[2]Finals!R20</f>
        <v>10.1</v>
      </c>
      <c r="G58" s="141"/>
      <c r="H58" s="141"/>
      <c r="I58" s="141"/>
      <c r="J58" s="141"/>
      <c r="K58" s="141"/>
      <c r="L58" s="141"/>
      <c r="M58" s="141"/>
      <c r="N58" s="178"/>
      <c r="O58" s="181"/>
    </row>
    <row r="59" spans="1:15" ht="12.75" customHeight="1" x14ac:dyDescent="0.25">
      <c r="A59" s="170"/>
      <c r="B59" s="173"/>
      <c r="C59" s="176"/>
      <c r="D59" s="140" t="s">
        <v>84</v>
      </c>
      <c r="E59" s="139"/>
      <c r="F59" s="139"/>
      <c r="G59" s="139"/>
      <c r="H59" s="139"/>
      <c r="I59" s="139"/>
      <c r="J59" s="139"/>
      <c r="K59" s="139"/>
      <c r="L59" s="139"/>
      <c r="M59" s="139"/>
      <c r="N59" s="179"/>
      <c r="O59" s="182"/>
    </row>
    <row r="60" spans="1:15" ht="9.75" customHeight="1" x14ac:dyDescent="0.4">
      <c r="A60" s="148"/>
      <c r="B60" s="147"/>
      <c r="C60" s="147"/>
      <c r="E60" s="145"/>
      <c r="F60" s="145"/>
      <c r="G60" s="145"/>
      <c r="H60" s="145"/>
      <c r="I60" s="145"/>
      <c r="J60" s="145"/>
      <c r="K60" s="145"/>
      <c r="L60" s="145"/>
      <c r="M60" s="145"/>
      <c r="N60" s="146"/>
      <c r="O60" s="145"/>
    </row>
    <row r="61" spans="1:15" ht="18.75" customHeight="1" x14ac:dyDescent="0.3">
      <c r="A61" s="168" t="s">
        <v>91</v>
      </c>
      <c r="B61" s="171" t="str">
        <f>[2]Finals!G22</f>
        <v>Rihards ZORGE</v>
      </c>
      <c r="C61" s="174" t="s">
        <v>194</v>
      </c>
      <c r="D61" s="144"/>
      <c r="E61" s="143">
        <f>SUM(E62:E67)</f>
        <v>47.2</v>
      </c>
      <c r="F61" s="143">
        <f t="shared" ref="F61:M61" si="7">SUM(F62:F67)+E61</f>
        <v>95.9</v>
      </c>
      <c r="G61" s="143">
        <f t="shared" si="7"/>
        <v>112.80000000000001</v>
      </c>
      <c r="H61" s="143">
        <f t="shared" si="7"/>
        <v>130.80000000000001</v>
      </c>
      <c r="I61" s="143">
        <f t="shared" si="7"/>
        <v>148.60000000000002</v>
      </c>
      <c r="J61" s="143">
        <f t="shared" si="7"/>
        <v>148.60000000000002</v>
      </c>
      <c r="K61" s="143">
        <f t="shared" si="7"/>
        <v>148.60000000000002</v>
      </c>
      <c r="L61" s="143">
        <f t="shared" si="7"/>
        <v>148.60000000000002</v>
      </c>
      <c r="M61" s="143">
        <f t="shared" si="7"/>
        <v>148.60000000000002</v>
      </c>
      <c r="N61" s="177">
        <f>RANK(M61,($M$5,$M$13,$M$21,$M$29,$M$37,$M$45,$M$53,$M$61),0)</f>
        <v>6</v>
      </c>
      <c r="O61" s="180">
        <f>MAX($M$5,$M$13,$M$21,$M$29,$M$37,$M$45,$M$53,$M$61)-M61</f>
        <v>90.999999999999943</v>
      </c>
    </row>
    <row r="62" spans="1:15" ht="12.75" customHeight="1" x14ac:dyDescent="0.25">
      <c r="A62" s="169"/>
      <c r="B62" s="172"/>
      <c r="C62" s="175"/>
      <c r="D62" s="142" t="s">
        <v>14</v>
      </c>
      <c r="E62" s="141">
        <f>[2]Finals!H22</f>
        <v>10.4</v>
      </c>
      <c r="F62" s="141">
        <f>[2]Finals!N22</f>
        <v>10.3</v>
      </c>
      <c r="G62" s="141">
        <f>[2]Finals!T22</f>
        <v>8.8000000000000007</v>
      </c>
      <c r="H62" s="141">
        <f>[2]Finals!W22</f>
        <v>8.6999999999999993</v>
      </c>
      <c r="I62" s="141">
        <f>[2]Finals!Z22</f>
        <v>8.3000000000000007</v>
      </c>
      <c r="J62" s="141">
        <f>[2]Finals!AC22</f>
        <v>0</v>
      </c>
      <c r="K62" s="141">
        <f>[2]Finals!AF22</f>
        <v>0</v>
      </c>
      <c r="L62" s="141">
        <f>[2]Finals!AI22</f>
        <v>0</v>
      </c>
      <c r="M62" s="141">
        <f>[2]Finals!AL22</f>
        <v>0</v>
      </c>
      <c r="N62" s="178"/>
      <c r="O62" s="181"/>
    </row>
    <row r="63" spans="1:15" ht="12.75" customHeight="1" x14ac:dyDescent="0.25">
      <c r="A63" s="169"/>
      <c r="B63" s="172"/>
      <c r="C63" s="175"/>
      <c r="D63" s="142" t="s">
        <v>15</v>
      </c>
      <c r="E63" s="141">
        <f>[2]Finals!I22</f>
        <v>9.6</v>
      </c>
      <c r="F63" s="141">
        <f>[2]Finals!O22</f>
        <v>9.8000000000000007</v>
      </c>
      <c r="G63" s="141">
        <f>[2]Finals!U22</f>
        <v>8.1</v>
      </c>
      <c r="H63" s="141">
        <f>[2]Finals!X22</f>
        <v>9.3000000000000007</v>
      </c>
      <c r="I63" s="141">
        <f>[2]Finals!AA22</f>
        <v>9.5</v>
      </c>
      <c r="J63" s="141">
        <f>[2]Finals!AD22</f>
        <v>0</v>
      </c>
      <c r="K63" s="141">
        <f>[2]Finals!AG22</f>
        <v>0</v>
      </c>
      <c r="L63" s="141">
        <f>[2]Finals!AJ22</f>
        <v>0</v>
      </c>
      <c r="M63" s="141">
        <f>[2]Finals!AM22</f>
        <v>0</v>
      </c>
      <c r="N63" s="178"/>
      <c r="O63" s="181"/>
    </row>
    <row r="64" spans="1:15" ht="12.75" customHeight="1" x14ac:dyDescent="0.25">
      <c r="A64" s="169"/>
      <c r="B64" s="172"/>
      <c r="C64" s="175"/>
      <c r="D64" s="142" t="s">
        <v>16</v>
      </c>
      <c r="E64" s="141">
        <f>[2]Finals!J22</f>
        <v>9.8000000000000007</v>
      </c>
      <c r="F64" s="141">
        <f>[2]Finals!P22</f>
        <v>10</v>
      </c>
      <c r="G64" s="141"/>
      <c r="H64" s="141"/>
      <c r="I64" s="141"/>
      <c r="J64" s="141"/>
      <c r="K64" s="141"/>
      <c r="L64" s="141"/>
      <c r="M64" s="141"/>
      <c r="N64" s="178"/>
      <c r="O64" s="181"/>
    </row>
    <row r="65" spans="1:15" ht="12.75" customHeight="1" x14ac:dyDescent="0.25">
      <c r="A65" s="169"/>
      <c r="B65" s="172"/>
      <c r="C65" s="175"/>
      <c r="D65" s="142" t="s">
        <v>17</v>
      </c>
      <c r="E65" s="141">
        <f>[2]Finals!K22</f>
        <v>9.1</v>
      </c>
      <c r="F65" s="141">
        <f>[2]Finals!Q22</f>
        <v>9.6999999999999993</v>
      </c>
      <c r="G65" s="141"/>
      <c r="H65" s="141"/>
      <c r="I65" s="141"/>
      <c r="J65" s="141"/>
      <c r="K65" s="141"/>
      <c r="L65" s="141"/>
      <c r="M65" s="141"/>
      <c r="N65" s="178"/>
      <c r="O65" s="181"/>
    </row>
    <row r="66" spans="1:15" ht="12.75" customHeight="1" x14ac:dyDescent="0.25">
      <c r="A66" s="169"/>
      <c r="B66" s="172"/>
      <c r="C66" s="175"/>
      <c r="D66" s="142" t="s">
        <v>18</v>
      </c>
      <c r="E66" s="141">
        <f>[2]Finals!L22</f>
        <v>8.3000000000000007</v>
      </c>
      <c r="F66" s="141">
        <f>[2]Finals!R22</f>
        <v>8.9</v>
      </c>
      <c r="G66" s="141"/>
      <c r="H66" s="141"/>
      <c r="I66" s="141"/>
      <c r="J66" s="141"/>
      <c r="K66" s="141"/>
      <c r="L66" s="141"/>
      <c r="M66" s="141"/>
      <c r="N66" s="178"/>
      <c r="O66" s="181"/>
    </row>
    <row r="67" spans="1:15" ht="12.75" customHeight="1" x14ac:dyDescent="0.25">
      <c r="A67" s="170"/>
      <c r="B67" s="173"/>
      <c r="C67" s="176"/>
      <c r="D67" s="140" t="s">
        <v>84</v>
      </c>
      <c r="E67" s="139"/>
      <c r="F67" s="139"/>
      <c r="G67" s="139"/>
      <c r="H67" s="139"/>
      <c r="I67" s="139"/>
      <c r="J67" s="139"/>
      <c r="K67" s="139"/>
      <c r="L67" s="139"/>
      <c r="M67" s="139"/>
      <c r="N67" s="179"/>
      <c r="O67" s="182"/>
    </row>
    <row r="68" spans="1:15" ht="17.399999999999999" x14ac:dyDescent="0.3">
      <c r="A68" s="138"/>
    </row>
  </sheetData>
  <mergeCells count="42">
    <mergeCell ref="A61:A67"/>
    <mergeCell ref="B61:B67"/>
    <mergeCell ref="C61:C67"/>
    <mergeCell ref="N61:N67"/>
    <mergeCell ref="O61:O67"/>
    <mergeCell ref="A53:A59"/>
    <mergeCell ref="B53:B59"/>
    <mergeCell ref="C53:C59"/>
    <mergeCell ref="N53:N59"/>
    <mergeCell ref="O53:O59"/>
    <mergeCell ref="A45:A51"/>
    <mergeCell ref="B45:B51"/>
    <mergeCell ref="C45:C51"/>
    <mergeCell ref="N45:N51"/>
    <mergeCell ref="O45:O51"/>
    <mergeCell ref="A37:A43"/>
    <mergeCell ref="B37:B43"/>
    <mergeCell ref="C37:C43"/>
    <mergeCell ref="N37:N43"/>
    <mergeCell ref="O37:O43"/>
    <mergeCell ref="A29:A35"/>
    <mergeCell ref="B29:B35"/>
    <mergeCell ref="C29:C35"/>
    <mergeCell ref="O29:O35"/>
    <mergeCell ref="A21:A27"/>
    <mergeCell ref="B21:B27"/>
    <mergeCell ref="C21:C27"/>
    <mergeCell ref="N21:N27"/>
    <mergeCell ref="O21:O27"/>
    <mergeCell ref="N29:N35"/>
    <mergeCell ref="E4:F4"/>
    <mergeCell ref="G4:M4"/>
    <mergeCell ref="O5:O11"/>
    <mergeCell ref="A13:A19"/>
    <mergeCell ref="B13:B19"/>
    <mergeCell ref="C13:C19"/>
    <mergeCell ref="N13:N19"/>
    <mergeCell ref="O13:O19"/>
    <mergeCell ref="N5:N11"/>
    <mergeCell ref="A5:A11"/>
    <mergeCell ref="B5:B11"/>
    <mergeCell ref="C5:C11"/>
  </mergeCells>
  <printOptions horizontalCentered="1" verticalCentered="1"/>
  <pageMargins left="0" right="0" top="0" bottom="0" header="0" footer="0"/>
  <pageSetup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10</vt:i4>
      </vt:variant>
      <vt:variant>
        <vt:lpstr>Diapazoni ar nosaukumiem</vt:lpstr>
      </vt:variant>
      <vt:variant>
        <vt:i4>4</vt:i4>
      </vt:variant>
    </vt:vector>
  </HeadingPairs>
  <TitlesOfParts>
    <vt:vector size="14" baseType="lpstr">
      <vt:lpstr>PP-40</vt:lpstr>
      <vt:lpstr>PP-60</vt:lpstr>
      <vt:lpstr>PŠ-60</vt:lpstr>
      <vt:lpstr>PŠ-40</vt:lpstr>
      <vt:lpstr>MŠ-3x20(W)</vt:lpstr>
      <vt:lpstr>MŠ-3x20(M)</vt:lpstr>
      <vt:lpstr>Fināls PŠ-40</vt:lpstr>
      <vt:lpstr>Fināls PŠ-60</vt:lpstr>
      <vt:lpstr>Fināls PP-60</vt:lpstr>
      <vt:lpstr>Fināls PP-40</vt:lpstr>
      <vt:lpstr>'Fināls PP-40'!Drukas_apgabals</vt:lpstr>
      <vt:lpstr>'Fināls PP-60'!Drukas_apgabals</vt:lpstr>
      <vt:lpstr>'Fināls PŠ-40'!Drukas_apgabals</vt:lpstr>
      <vt:lpstr>'Fināls PŠ-60'!Drukas_apgabals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Boss</cp:lastModifiedBy>
  <cp:lastPrinted>2021-10-10T13:03:12Z</cp:lastPrinted>
  <dcterms:created xsi:type="dcterms:W3CDTF">2019-10-12T05:13:53Z</dcterms:created>
  <dcterms:modified xsi:type="dcterms:W3CDTF">2021-10-11T17:16:37Z</dcterms:modified>
</cp:coreProperties>
</file>