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345" activeTab="3"/>
  </bookViews>
  <sheets>
    <sheet name="Standard" sheetId="1" r:id="rId1"/>
    <sheet name="Turniir" sheetId="3" r:id="rId2"/>
    <sheet name="Lamades" sheetId="2" r:id="rId3"/>
    <sheet name="1 lask" sheetId="4" r:id="rId4"/>
  </sheets>
  <definedNames>
    <definedName name="_xlnm._FilterDatabase" localSheetId="1" hidden="1">Turniir!$A$5:$V$18</definedName>
    <definedName name="HTML_CodePage" hidden="1">1252</definedName>
    <definedName name="HTML_Control" hidden="1">{"'Standard'!$A$2:$N$33","'Lamades'!$A$6:$K$36","'Turniir'!$A$6:$X$21"}</definedName>
    <definedName name="HTML_Description" hidden="1">""</definedName>
    <definedName name="HTML_Email" hidden="1">"renza@tt.ee"</definedName>
    <definedName name="HTML_Header" hidden="1">"Turniir"</definedName>
    <definedName name="HTML_LastUpdate" hidden="1">"02.06.98"</definedName>
    <definedName name="HTML_LineAfter" hidden="1">FALSE</definedName>
    <definedName name="HTML_LineBefore" hidden="1">FALSE</definedName>
    <definedName name="HTML_Name" hidden="1">"Rene' Kivi"</definedName>
    <definedName name="HTML_OBDlg2" hidden="1">TRUE</definedName>
    <definedName name="HTML_OBDlg4" hidden="1">TRUE</definedName>
    <definedName name="HTML_OS" hidden="1">0</definedName>
    <definedName name="HTML_PathFile" hidden="1">"D:\WWWROOT\LASKMINE\turniir.htm"</definedName>
    <definedName name="HTML_Title" hidden="1">"Saaremaa Sügis '97"</definedName>
    <definedName name="midaon" localSheetId="0">Standard!$A$1:$Q$28</definedName>
    <definedName name="nidaon" localSheetId="2">Lamades!$A$1:$N$39</definedName>
    <definedName name="_xlnm.Print_Area" localSheetId="3">'1 lask'!$A$1:$E$39</definedName>
    <definedName name="_xlnm.Print_Area" localSheetId="2">Lamades!$A$1:$M$31</definedName>
    <definedName name="Saaremaa" localSheetId="1">Turniir!$A$1:$Z$26</definedName>
    <definedName name="sssss" localSheetId="3">'1 lask'!$A$1:$F$43</definedName>
  </definedNames>
  <calcPr calcId="125725"/>
</workbook>
</file>

<file path=xl/calcChain.xml><?xml version="1.0" encoding="utf-8"?>
<calcChain xmlns="http://schemas.openxmlformats.org/spreadsheetml/2006/main">
  <c r="L18" i="2"/>
  <c r="L11"/>
  <c r="L12"/>
  <c r="L23"/>
  <c r="L13"/>
  <c r="L14"/>
  <c r="L10"/>
  <c r="L22"/>
  <c r="L9"/>
  <c r="L16"/>
  <c r="L20"/>
  <c r="L15"/>
  <c r="L17"/>
  <c r="L21"/>
  <c r="L24"/>
  <c r="L19"/>
  <c r="L25"/>
  <c r="L8"/>
  <c r="U19" i="3"/>
  <c r="U18"/>
  <c r="U17"/>
  <c r="U16"/>
  <c r="U15"/>
  <c r="U14"/>
  <c r="U13"/>
  <c r="U12"/>
  <c r="U11"/>
  <c r="U10"/>
  <c r="U8"/>
  <c r="U9"/>
  <c r="N16" i="1" l="1"/>
  <c r="N13"/>
  <c r="N14"/>
  <c r="N10"/>
  <c r="N11"/>
  <c r="N12"/>
  <c r="N18"/>
  <c r="N17"/>
  <c r="N15"/>
  <c r="N19"/>
  <c r="N20"/>
  <c r="N9"/>
  <c r="K16"/>
  <c r="K13"/>
  <c r="K14"/>
  <c r="K10"/>
  <c r="K11"/>
  <c r="K12"/>
  <c r="K18"/>
  <c r="K17"/>
  <c r="K15"/>
  <c r="K19"/>
  <c r="K20"/>
  <c r="K9"/>
  <c r="H16"/>
  <c r="H13"/>
  <c r="H14"/>
  <c r="H10"/>
  <c r="H11"/>
  <c r="H12"/>
  <c r="H18"/>
  <c r="H17"/>
  <c r="H15"/>
  <c r="H19"/>
  <c r="H20"/>
  <c r="O20" s="1"/>
  <c r="H9"/>
  <c r="O17" l="1"/>
  <c r="O12"/>
  <c r="O16"/>
  <c r="O14"/>
  <c r="O13"/>
  <c r="O19"/>
  <c r="O18"/>
  <c r="O11"/>
  <c r="O15"/>
  <c r="O9"/>
  <c r="O10"/>
  <c r="X20" i="3" l="1"/>
  <c r="Y20"/>
  <c r="Y8"/>
  <c r="X8"/>
</calcChain>
</file>

<file path=xl/sharedStrings.xml><?xml version="1.0" encoding="utf-8"?>
<sst xmlns="http://schemas.openxmlformats.org/spreadsheetml/2006/main" count="319" uniqueCount="101">
  <si>
    <t>Koht</t>
  </si>
  <si>
    <t>Nimi</t>
  </si>
  <si>
    <t>Sünd.</t>
  </si>
  <si>
    <t>Klubi</t>
  </si>
  <si>
    <t>I</t>
  </si>
  <si>
    <t>II</t>
  </si>
  <si>
    <t>Keskmine</t>
  </si>
  <si>
    <t>Lamades</t>
  </si>
  <si>
    <t>Püsti</t>
  </si>
  <si>
    <t>Põlvelt</t>
  </si>
  <si>
    <t>III</t>
  </si>
  <si>
    <t>IV</t>
  </si>
  <si>
    <t>V</t>
  </si>
  <si>
    <t>VI</t>
  </si>
  <si>
    <t>Kl.</t>
  </si>
  <si>
    <t>Punktid</t>
  </si>
  <si>
    <t>Laskude arv</t>
  </si>
  <si>
    <t>Peakohtunik: Martin Kosemets</t>
  </si>
  <si>
    <t>Koht ja tulemus</t>
  </si>
  <si>
    <t>1. Kõige-kõige täpsem "10"</t>
  </si>
  <si>
    <t xml:space="preserve"> </t>
  </si>
  <si>
    <t>Neeme</t>
  </si>
  <si>
    <t>KL MäLK</t>
  </si>
  <si>
    <t>Andero</t>
  </si>
  <si>
    <t>Matti</t>
  </si>
  <si>
    <t>3. "10"</t>
  </si>
  <si>
    <t>2. Sise "10"</t>
  </si>
  <si>
    <t>4. "9"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</si>
  <si>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</si>
  <si>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</si>
  <si>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</si>
  <si>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</si>
  <si>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</si>
  <si>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</si>
  <si>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</si>
  <si>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</si>
  <si>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</si>
  <si>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</si>
  <si>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</si>
  <si>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</si>
  <si>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</si>
  <si>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Mari</t>
  </si>
  <si>
    <t>Karoline</t>
  </si>
  <si>
    <t>Meelis</t>
  </si>
  <si>
    <t>∑</t>
  </si>
  <si>
    <t>Emilia</t>
  </si>
  <si>
    <t>Kalju</t>
  </si>
  <si>
    <t>Elmet</t>
  </si>
  <si>
    <t>Andres</t>
  </si>
  <si>
    <t>14.</t>
  </si>
  <si>
    <t>15.</t>
  </si>
  <si>
    <t>16.</t>
  </si>
  <si>
    <t>17.</t>
  </si>
  <si>
    <t>18.</t>
  </si>
  <si>
    <t>5. "8"</t>
  </si>
  <si>
    <t>60 lasku lamades</t>
  </si>
  <si>
    <t>Tulejoon: Martin Kosemets</t>
  </si>
  <si>
    <t>3x20 lasku</t>
  </si>
  <si>
    <t>Turniir</t>
  </si>
  <si>
    <t>1 lasu võistlus</t>
  </si>
  <si>
    <t>Põlva LSK</t>
  </si>
  <si>
    <t>VIRVESTE</t>
  </si>
  <si>
    <t>SEEMA</t>
  </si>
  <si>
    <t>ROZENKRON</t>
  </si>
  <si>
    <t>Saaremaa SpK/KL</t>
  </si>
  <si>
    <t>Saaremaa SpK</t>
  </si>
  <si>
    <t>LAURITS</t>
  </si>
  <si>
    <t>SAAR</t>
  </si>
  <si>
    <t>ORASSON</t>
  </si>
  <si>
    <t>MALK</t>
  </si>
  <si>
    <t>LEST</t>
  </si>
  <si>
    <t>TIITSON</t>
  </si>
  <si>
    <t>Janis</t>
  </si>
  <si>
    <t>AARNE</t>
  </si>
  <si>
    <t>Raivo</t>
  </si>
  <si>
    <t>NEIDLA</t>
  </si>
  <si>
    <t>HUNT</t>
  </si>
  <si>
    <t>KANEP</t>
  </si>
  <si>
    <t>Elve</t>
  </si>
  <si>
    <t>Olivia-Stella</t>
  </si>
  <si>
    <t>Kaisa-Mai</t>
  </si>
  <si>
    <t>KALLASTE</t>
  </si>
  <si>
    <t>SALM</t>
  </si>
  <si>
    <t>Liivo</t>
  </si>
  <si>
    <t>SINK</t>
  </si>
  <si>
    <t>Saaremaa Sügis 2017</t>
  </si>
  <si>
    <t>30.sept.2017</t>
  </si>
  <si>
    <t>01.okt.2017</t>
  </si>
  <si>
    <t>Arvestus: Kaia Malõh</t>
  </si>
  <si>
    <t>Arvestus: Kaia Malõh, Matti Kanep</t>
  </si>
  <si>
    <t>Johanna</t>
  </si>
  <si>
    <t>M</t>
  </si>
  <si>
    <t>Valeri</t>
  </si>
  <si>
    <t>TAMME</t>
  </si>
  <si>
    <t>Kalmar</t>
  </si>
  <si>
    <t>TIKERPUU</t>
  </si>
  <si>
    <t>Lembit</t>
  </si>
  <si>
    <t>MITT</t>
  </si>
  <si>
    <t>Hiiumaa LSK</t>
  </si>
  <si>
    <t>Märkidejoon: Lembit Mitt, Piret Seema,Johanna Seema</t>
  </si>
  <si>
    <t>Märkidejoon: Janis Aarne, Neeme Virveste</t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</si>
</sst>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"/>
  </numFmts>
  <fonts count="18">
    <font>
      <sz val="10"/>
      <name val="Arial"/>
    </font>
    <font>
      <b/>
      <sz val="10"/>
      <name val="Arial"/>
    </font>
    <font>
      <sz val="10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b/>
      <sz val="10"/>
      <color indexed="1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/>
    <xf numFmtId="0" fontId="5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0" xfId="0" quotePrefix="1"/>
    <xf numFmtId="0" fontId="0" fillId="0" borderId="0" xfId="0" applyFill="1" applyAlignme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2" fillId="0" borderId="0" xfId="0" applyFont="1" applyFill="1"/>
    <xf numFmtId="0" fontId="5" fillId="0" borderId="0" xfId="0" applyFont="1" applyFill="1" applyAlignment="1"/>
    <xf numFmtId="0" fontId="0" fillId="0" borderId="0" xfId="0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13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0" fillId="0" borderId="0" xfId="0" applyNumberForma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0" xfId="0" applyNumberFormat="1" applyAlignment="1"/>
    <xf numFmtId="0" fontId="10" fillId="0" borderId="1" xfId="0" applyFont="1" applyBorder="1" applyAlignment="1">
      <alignment horizontal="center"/>
    </xf>
    <xf numFmtId="0" fontId="7" fillId="0" borderId="0" xfId="0" applyFont="1" applyFill="1" applyAlignment="1"/>
    <xf numFmtId="49" fontId="2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Alignment="1"/>
    <xf numFmtId="0" fontId="15" fillId="0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7" fillId="0" borderId="0" xfId="0" applyFont="1" applyFill="1"/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70"/>
  <sheetViews>
    <sheetView zoomScale="150" zoomScaleNormal="150" workbookViewId="0">
      <selection activeCell="A26" sqref="A26"/>
    </sheetView>
  </sheetViews>
  <sheetFormatPr defaultRowHeight="12.75"/>
  <cols>
    <col min="1" max="1" width="4.7109375" customWidth="1"/>
    <col min="2" max="2" width="10.85546875" bestFit="1" customWidth="1"/>
    <col min="3" max="3" width="10.42578125" bestFit="1" customWidth="1"/>
    <col min="4" max="4" width="5.28515625" customWidth="1"/>
    <col min="5" max="5" width="16.5703125" bestFit="1" customWidth="1"/>
    <col min="6" max="7" width="3.85546875" customWidth="1"/>
    <col min="8" max="8" width="4.28515625" customWidth="1"/>
    <col min="9" max="10" width="3.85546875" customWidth="1"/>
    <col min="11" max="11" width="4.28515625" customWidth="1"/>
    <col min="12" max="13" width="3.85546875" customWidth="1"/>
    <col min="14" max="14" width="4.28515625" customWidth="1"/>
    <col min="15" max="15" width="5.140625" customWidth="1"/>
    <col min="16" max="16" width="3.85546875" customWidth="1"/>
  </cols>
  <sheetData>
    <row r="2" spans="1:18" ht="18">
      <c r="A2" s="87" t="s">
        <v>85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8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>
      <c r="A4" s="39"/>
      <c r="B4" s="39"/>
      <c r="C4" s="39"/>
      <c r="D4" s="39"/>
      <c r="F4" s="73" t="s">
        <v>57</v>
      </c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>
      <c r="K5" s="88">
        <v>43008</v>
      </c>
      <c r="L5" s="88"/>
      <c r="M5" s="88"/>
      <c r="N5" s="60"/>
      <c r="O5" s="60"/>
      <c r="P5" s="60"/>
    </row>
    <row r="7" spans="1:18">
      <c r="F7" s="90" t="s">
        <v>9</v>
      </c>
      <c r="G7" s="90"/>
      <c r="H7" s="90"/>
      <c r="I7" s="90" t="s">
        <v>7</v>
      </c>
      <c r="J7" s="90"/>
      <c r="K7" s="90"/>
      <c r="L7" s="90" t="s">
        <v>8</v>
      </c>
      <c r="M7" s="90"/>
      <c r="N7" s="90"/>
      <c r="O7" s="1"/>
    </row>
    <row r="8" spans="1:18">
      <c r="A8" s="33" t="s">
        <v>0</v>
      </c>
      <c r="B8" s="89" t="s">
        <v>1</v>
      </c>
      <c r="C8" s="89"/>
      <c r="D8" s="4" t="s">
        <v>2</v>
      </c>
      <c r="E8" s="4" t="s">
        <v>3</v>
      </c>
      <c r="F8" s="4" t="s">
        <v>4</v>
      </c>
      <c r="G8" s="4" t="s">
        <v>5</v>
      </c>
      <c r="H8" s="4"/>
      <c r="I8" s="4" t="s">
        <v>4</v>
      </c>
      <c r="J8" s="4" t="s">
        <v>5</v>
      </c>
      <c r="K8" s="4"/>
      <c r="L8" s="4" t="s">
        <v>4</v>
      </c>
      <c r="M8" s="4" t="s">
        <v>5</v>
      </c>
      <c r="N8" s="4"/>
      <c r="O8" s="61" t="s">
        <v>44</v>
      </c>
      <c r="P8" s="4" t="s">
        <v>14</v>
      </c>
    </row>
    <row r="9" spans="1:18">
      <c r="A9" s="58" t="s">
        <v>28</v>
      </c>
      <c r="B9" s="84" t="s">
        <v>48</v>
      </c>
      <c r="C9" s="84" t="s">
        <v>76</v>
      </c>
      <c r="D9" s="71">
        <v>1966</v>
      </c>
      <c r="E9" s="53" t="s">
        <v>60</v>
      </c>
      <c r="F9" s="10">
        <v>96</v>
      </c>
      <c r="G9" s="10">
        <v>97</v>
      </c>
      <c r="H9" s="49">
        <f t="shared" ref="H9:H20" si="0">F9+G9</f>
        <v>193</v>
      </c>
      <c r="I9" s="10">
        <v>97</v>
      </c>
      <c r="J9" s="10">
        <v>98</v>
      </c>
      <c r="K9" s="49">
        <f t="shared" ref="K9:K20" si="1">I9+J9</f>
        <v>195</v>
      </c>
      <c r="L9" s="10">
        <v>90</v>
      </c>
      <c r="M9" s="10">
        <v>91</v>
      </c>
      <c r="N9" s="49">
        <f t="shared" ref="N9:N20" si="2">L9+M9</f>
        <v>181</v>
      </c>
      <c r="O9" s="23">
        <f t="shared" ref="O9:O20" si="3">H9+K9+N9</f>
        <v>569</v>
      </c>
      <c r="P9" s="10" t="s">
        <v>4</v>
      </c>
    </row>
    <row r="10" spans="1:18">
      <c r="A10" s="59" t="s">
        <v>29</v>
      </c>
      <c r="B10" s="84" t="s">
        <v>72</v>
      </c>
      <c r="C10" s="84" t="s">
        <v>73</v>
      </c>
      <c r="D10" s="71">
        <v>1968</v>
      </c>
      <c r="E10" s="53" t="s">
        <v>22</v>
      </c>
      <c r="F10" s="10">
        <v>92</v>
      </c>
      <c r="G10" s="10">
        <v>94</v>
      </c>
      <c r="H10" s="49">
        <f t="shared" si="0"/>
        <v>186</v>
      </c>
      <c r="I10" s="10">
        <v>99</v>
      </c>
      <c r="J10" s="10">
        <v>98</v>
      </c>
      <c r="K10" s="49">
        <f t="shared" si="1"/>
        <v>197</v>
      </c>
      <c r="L10" s="10">
        <v>95</v>
      </c>
      <c r="M10" s="10">
        <v>86</v>
      </c>
      <c r="N10" s="49">
        <f t="shared" si="2"/>
        <v>181</v>
      </c>
      <c r="O10" s="23">
        <f t="shared" si="3"/>
        <v>564</v>
      </c>
      <c r="P10" s="10" t="s">
        <v>4</v>
      </c>
    </row>
    <row r="11" spans="1:18">
      <c r="A11" s="58" t="s">
        <v>30</v>
      </c>
      <c r="B11" s="85" t="s">
        <v>80</v>
      </c>
      <c r="C11" s="85" t="s">
        <v>81</v>
      </c>
      <c r="D11" s="71">
        <v>1998</v>
      </c>
      <c r="E11" s="53" t="s">
        <v>22</v>
      </c>
      <c r="F11" s="10">
        <v>97</v>
      </c>
      <c r="G11" s="10">
        <v>97</v>
      </c>
      <c r="H11" s="49">
        <f t="shared" si="0"/>
        <v>194</v>
      </c>
      <c r="I11" s="10">
        <v>99</v>
      </c>
      <c r="J11" s="10">
        <v>99</v>
      </c>
      <c r="K11" s="49">
        <f t="shared" si="1"/>
        <v>198</v>
      </c>
      <c r="L11" s="10">
        <v>85</v>
      </c>
      <c r="M11" s="10">
        <v>84</v>
      </c>
      <c r="N11" s="49">
        <f t="shared" si="2"/>
        <v>169</v>
      </c>
      <c r="O11" s="23">
        <f t="shared" si="3"/>
        <v>561</v>
      </c>
      <c r="P11" s="10" t="s">
        <v>4</v>
      </c>
    </row>
    <row r="12" spans="1:18">
      <c r="A12" s="50" t="s">
        <v>31</v>
      </c>
      <c r="B12" s="9" t="s">
        <v>21</v>
      </c>
      <c r="C12" s="9" t="s">
        <v>61</v>
      </c>
      <c r="D12" s="71">
        <v>1971</v>
      </c>
      <c r="E12" s="53" t="s">
        <v>64</v>
      </c>
      <c r="F12" s="10">
        <v>94</v>
      </c>
      <c r="G12" s="10">
        <v>91</v>
      </c>
      <c r="H12" s="49">
        <f t="shared" si="0"/>
        <v>185</v>
      </c>
      <c r="I12" s="51">
        <v>98</v>
      </c>
      <c r="J12" s="86">
        <v>100</v>
      </c>
      <c r="K12" s="49">
        <f t="shared" si="1"/>
        <v>198</v>
      </c>
      <c r="L12" s="76">
        <v>81</v>
      </c>
      <c r="M12" s="76">
        <v>84</v>
      </c>
      <c r="N12" s="49">
        <f t="shared" si="2"/>
        <v>165</v>
      </c>
      <c r="O12" s="23">
        <f t="shared" si="3"/>
        <v>548</v>
      </c>
      <c r="P12" s="10" t="s">
        <v>4</v>
      </c>
      <c r="R12" s="31"/>
    </row>
    <row r="13" spans="1:18">
      <c r="A13" s="51" t="s">
        <v>32</v>
      </c>
      <c r="B13" s="9" t="s">
        <v>23</v>
      </c>
      <c r="C13" s="9" t="s">
        <v>66</v>
      </c>
      <c r="D13" s="79">
        <v>1987</v>
      </c>
      <c r="E13" s="53" t="s">
        <v>64</v>
      </c>
      <c r="F13" s="10">
        <v>87</v>
      </c>
      <c r="G13" s="10">
        <v>96</v>
      </c>
      <c r="H13" s="49">
        <f t="shared" si="0"/>
        <v>183</v>
      </c>
      <c r="I13" s="10">
        <v>92</v>
      </c>
      <c r="J13" s="10">
        <v>97</v>
      </c>
      <c r="K13" s="49">
        <f t="shared" si="1"/>
        <v>189</v>
      </c>
      <c r="L13" s="10">
        <v>88</v>
      </c>
      <c r="M13" s="10">
        <v>81</v>
      </c>
      <c r="N13" s="49">
        <f t="shared" si="2"/>
        <v>169</v>
      </c>
      <c r="O13" s="23">
        <f t="shared" si="3"/>
        <v>541</v>
      </c>
      <c r="P13" s="10" t="s">
        <v>5</v>
      </c>
    </row>
    <row r="14" spans="1:18">
      <c r="A14" s="50" t="s">
        <v>33</v>
      </c>
      <c r="B14" s="74" t="s">
        <v>79</v>
      </c>
      <c r="C14" s="74" t="s">
        <v>82</v>
      </c>
      <c r="D14" s="75">
        <v>1998</v>
      </c>
      <c r="E14" s="53" t="s">
        <v>22</v>
      </c>
      <c r="F14" s="10">
        <v>94</v>
      </c>
      <c r="G14" s="10">
        <v>95</v>
      </c>
      <c r="H14" s="49">
        <f t="shared" si="0"/>
        <v>189</v>
      </c>
      <c r="I14" s="80">
        <v>98</v>
      </c>
      <c r="J14" s="80">
        <v>96</v>
      </c>
      <c r="K14" s="49">
        <f t="shared" si="1"/>
        <v>194</v>
      </c>
      <c r="L14" s="80">
        <v>77</v>
      </c>
      <c r="M14" s="80">
        <v>74</v>
      </c>
      <c r="N14" s="49">
        <f t="shared" si="2"/>
        <v>151</v>
      </c>
      <c r="O14" s="23">
        <f t="shared" si="3"/>
        <v>534</v>
      </c>
      <c r="P14" s="10" t="s">
        <v>5</v>
      </c>
    </row>
    <row r="15" spans="1:18">
      <c r="A15" s="50" t="s">
        <v>34</v>
      </c>
      <c r="B15" s="28" t="s">
        <v>41</v>
      </c>
      <c r="C15" s="28" t="s">
        <v>71</v>
      </c>
      <c r="D15" s="10">
        <v>1998</v>
      </c>
      <c r="E15" s="29" t="s">
        <v>65</v>
      </c>
      <c r="F15" s="10">
        <v>88</v>
      </c>
      <c r="G15" s="10">
        <v>82</v>
      </c>
      <c r="H15" s="49">
        <f t="shared" si="0"/>
        <v>170</v>
      </c>
      <c r="I15" s="80">
        <v>97</v>
      </c>
      <c r="J15" s="80">
        <v>91</v>
      </c>
      <c r="K15" s="49">
        <f t="shared" si="1"/>
        <v>188</v>
      </c>
      <c r="L15" s="80">
        <v>86</v>
      </c>
      <c r="M15" s="80">
        <v>86</v>
      </c>
      <c r="N15" s="49">
        <f t="shared" si="2"/>
        <v>172</v>
      </c>
      <c r="O15" s="23">
        <f t="shared" si="3"/>
        <v>530</v>
      </c>
      <c r="P15" s="50" t="s">
        <v>5</v>
      </c>
    </row>
    <row r="16" spans="1:18">
      <c r="A16" s="51" t="s">
        <v>35</v>
      </c>
      <c r="B16" s="66" t="s">
        <v>47</v>
      </c>
      <c r="C16" s="66" t="s">
        <v>68</v>
      </c>
      <c r="D16" s="75">
        <v>1974</v>
      </c>
      <c r="E16" s="53" t="s">
        <v>22</v>
      </c>
      <c r="F16" s="10">
        <v>80</v>
      </c>
      <c r="G16" s="10">
        <v>86</v>
      </c>
      <c r="H16" s="49">
        <f t="shared" si="0"/>
        <v>166</v>
      </c>
      <c r="I16" s="10">
        <v>97</v>
      </c>
      <c r="J16" s="10">
        <v>93</v>
      </c>
      <c r="K16" s="49">
        <f t="shared" si="1"/>
        <v>190</v>
      </c>
      <c r="L16" s="10">
        <v>89</v>
      </c>
      <c r="M16" s="10">
        <v>80</v>
      </c>
      <c r="N16" s="49">
        <f t="shared" si="2"/>
        <v>169</v>
      </c>
      <c r="O16" s="23">
        <f t="shared" si="3"/>
        <v>525</v>
      </c>
      <c r="P16" s="10" t="s">
        <v>5</v>
      </c>
    </row>
    <row r="17" spans="1:16">
      <c r="A17" s="50" t="s">
        <v>36</v>
      </c>
      <c r="B17" s="28" t="s">
        <v>42</v>
      </c>
      <c r="C17" s="28" t="s">
        <v>69</v>
      </c>
      <c r="D17" s="10">
        <v>1998</v>
      </c>
      <c r="E17" s="29" t="s">
        <v>64</v>
      </c>
      <c r="F17" s="10">
        <v>83</v>
      </c>
      <c r="G17" s="10">
        <v>94</v>
      </c>
      <c r="H17" s="49">
        <f t="shared" si="0"/>
        <v>177</v>
      </c>
      <c r="I17" s="10">
        <v>96</v>
      </c>
      <c r="J17" s="10">
        <v>94</v>
      </c>
      <c r="K17" s="49">
        <f t="shared" si="1"/>
        <v>190</v>
      </c>
      <c r="L17" s="10">
        <v>74</v>
      </c>
      <c r="M17" s="10">
        <v>79</v>
      </c>
      <c r="N17" s="49">
        <f t="shared" si="2"/>
        <v>153</v>
      </c>
      <c r="O17" s="23">
        <f t="shared" si="3"/>
        <v>520</v>
      </c>
      <c r="P17" s="10" t="s">
        <v>10</v>
      </c>
    </row>
    <row r="18" spans="1:16">
      <c r="A18" s="50" t="s">
        <v>37</v>
      </c>
      <c r="B18" s="9" t="s">
        <v>83</v>
      </c>
      <c r="C18" s="9" t="s">
        <v>84</v>
      </c>
      <c r="D18" s="79">
        <v>1975</v>
      </c>
      <c r="E18" s="53" t="s">
        <v>65</v>
      </c>
      <c r="F18" s="10">
        <v>91</v>
      </c>
      <c r="G18" s="10">
        <v>90</v>
      </c>
      <c r="H18" s="49">
        <f t="shared" si="0"/>
        <v>181</v>
      </c>
      <c r="I18" s="80">
        <v>89</v>
      </c>
      <c r="J18" s="76">
        <v>90</v>
      </c>
      <c r="K18" s="49">
        <f t="shared" si="1"/>
        <v>179</v>
      </c>
      <c r="L18" s="76">
        <v>80</v>
      </c>
      <c r="M18" s="76">
        <v>71</v>
      </c>
      <c r="N18" s="49">
        <f t="shared" si="2"/>
        <v>151</v>
      </c>
      <c r="O18" s="23">
        <f t="shared" si="3"/>
        <v>511</v>
      </c>
      <c r="P18" s="13" t="s">
        <v>10</v>
      </c>
    </row>
    <row r="19" spans="1:16">
      <c r="A19" s="51" t="s">
        <v>38</v>
      </c>
      <c r="B19" s="9" t="s">
        <v>46</v>
      </c>
      <c r="C19" s="9" t="s">
        <v>70</v>
      </c>
      <c r="D19" s="79">
        <v>1936</v>
      </c>
      <c r="E19" s="53" t="s">
        <v>22</v>
      </c>
      <c r="F19" s="10">
        <v>70</v>
      </c>
      <c r="G19" s="10">
        <v>61</v>
      </c>
      <c r="H19" s="49">
        <f t="shared" si="0"/>
        <v>131</v>
      </c>
      <c r="I19" s="80">
        <v>94</v>
      </c>
      <c r="J19" s="80">
        <v>91</v>
      </c>
      <c r="K19" s="49">
        <f t="shared" si="1"/>
        <v>185</v>
      </c>
      <c r="L19" s="80">
        <v>63</v>
      </c>
      <c r="M19" s="80">
        <v>62</v>
      </c>
      <c r="N19" s="49">
        <f t="shared" si="2"/>
        <v>125</v>
      </c>
      <c r="O19" s="23">
        <f t="shared" si="3"/>
        <v>441</v>
      </c>
      <c r="P19" s="10"/>
    </row>
    <row r="20" spans="1:16">
      <c r="A20" s="50" t="s">
        <v>39</v>
      </c>
      <c r="B20" s="9" t="s">
        <v>74</v>
      </c>
      <c r="C20" s="9" t="s">
        <v>75</v>
      </c>
      <c r="D20" s="71">
        <v>1948</v>
      </c>
      <c r="E20" s="19" t="s">
        <v>22</v>
      </c>
      <c r="F20" s="10">
        <v>70</v>
      </c>
      <c r="G20" s="10">
        <v>74</v>
      </c>
      <c r="H20" s="49">
        <f t="shared" si="0"/>
        <v>144</v>
      </c>
      <c r="I20" s="76">
        <v>88</v>
      </c>
      <c r="J20" s="76">
        <v>92</v>
      </c>
      <c r="K20" s="49">
        <f t="shared" si="1"/>
        <v>180</v>
      </c>
      <c r="L20" s="76">
        <v>51</v>
      </c>
      <c r="M20" s="76">
        <v>61</v>
      </c>
      <c r="N20" s="49">
        <f t="shared" si="2"/>
        <v>112</v>
      </c>
      <c r="O20" s="23">
        <f t="shared" si="3"/>
        <v>436</v>
      </c>
      <c r="P20" s="10"/>
    </row>
    <row r="21" spans="1:16">
      <c r="A21" s="51"/>
      <c r="B21" s="28"/>
      <c r="C21" s="28"/>
      <c r="D21" s="10"/>
      <c r="E21" s="29"/>
      <c r="K21" s="72"/>
      <c r="L21" s="72"/>
      <c r="M21" s="72"/>
      <c r="N21" s="72"/>
      <c r="O21" s="12"/>
      <c r="P21" s="9"/>
    </row>
    <row r="22" spans="1:16">
      <c r="K22" s="5"/>
      <c r="L22" s="5"/>
      <c r="M22" s="5"/>
      <c r="N22" s="5"/>
      <c r="O22" s="12"/>
      <c r="P22" s="9"/>
    </row>
    <row r="23" spans="1:16">
      <c r="A23" s="9" t="s">
        <v>17</v>
      </c>
      <c r="E23" s="19"/>
      <c r="F23" s="10"/>
      <c r="G23" s="10"/>
      <c r="H23" s="30"/>
      <c r="I23" s="5"/>
      <c r="J23" s="5"/>
      <c r="K23" s="5"/>
      <c r="L23" s="9"/>
      <c r="M23" s="9"/>
      <c r="N23" s="5"/>
      <c r="O23" s="12"/>
      <c r="P23" s="9"/>
    </row>
    <row r="24" spans="1:16">
      <c r="A24" s="9" t="s">
        <v>56</v>
      </c>
      <c r="F24" s="10"/>
      <c r="G24" s="10"/>
      <c r="H24" s="5"/>
      <c r="I24" s="5"/>
      <c r="J24" s="5"/>
      <c r="K24" s="9"/>
      <c r="L24" s="9"/>
      <c r="M24" s="9"/>
      <c r="N24" s="9"/>
      <c r="O24" s="9"/>
      <c r="P24" s="9"/>
    </row>
    <row r="25" spans="1:16">
      <c r="A25" s="9" t="s">
        <v>89</v>
      </c>
      <c r="B25" s="38"/>
      <c r="C25" s="38"/>
      <c r="D25" s="39"/>
      <c r="E25" s="39"/>
      <c r="F25" s="10"/>
      <c r="G25" s="10"/>
      <c r="H25" s="5"/>
      <c r="I25" s="5"/>
      <c r="J25" s="5"/>
      <c r="K25" s="9"/>
      <c r="L25" s="9"/>
      <c r="M25" s="9"/>
      <c r="N25" s="9"/>
      <c r="O25" s="9"/>
      <c r="P25" s="9"/>
    </row>
    <row r="26" spans="1:16">
      <c r="A26" s="38" t="s">
        <v>100</v>
      </c>
      <c r="B26" s="19"/>
      <c r="C26" s="19"/>
      <c r="D26" s="19"/>
      <c r="E26" s="19"/>
      <c r="F26" s="29"/>
      <c r="G26" s="10"/>
      <c r="H26" s="5"/>
      <c r="I26" s="5"/>
      <c r="J26" s="5"/>
      <c r="K26" s="9"/>
      <c r="L26" s="9"/>
      <c r="M26" s="9"/>
      <c r="N26" s="9"/>
      <c r="O26" s="11"/>
      <c r="P26" s="9"/>
    </row>
    <row r="27" spans="1:16">
      <c r="F27" s="9"/>
      <c r="G27" s="9"/>
      <c r="H27" s="9"/>
      <c r="I27" s="9"/>
      <c r="J27" s="9"/>
      <c r="K27" s="9"/>
      <c r="L27" s="9"/>
      <c r="M27" s="9"/>
      <c r="N27" s="9"/>
      <c r="O27" s="11"/>
      <c r="P27" s="10"/>
    </row>
    <row r="28" spans="1:16">
      <c r="F28" s="9"/>
      <c r="G28" s="9"/>
      <c r="H28" s="9"/>
      <c r="I28" s="9"/>
      <c r="J28" s="9"/>
      <c r="K28" s="9"/>
      <c r="L28" s="9"/>
      <c r="M28" s="9"/>
      <c r="N28" s="9"/>
      <c r="O28" s="11"/>
      <c r="P28" s="10"/>
    </row>
    <row r="29" spans="1:16">
      <c r="E29" s="19"/>
      <c r="F29" s="9"/>
      <c r="G29" s="9"/>
      <c r="H29" s="9"/>
      <c r="I29" s="9"/>
      <c r="J29" s="9"/>
      <c r="K29" s="9"/>
      <c r="L29" s="9"/>
      <c r="M29" s="9"/>
      <c r="N29" s="9"/>
      <c r="O29" s="11"/>
      <c r="P29" s="10"/>
    </row>
    <row r="30" spans="1:16">
      <c r="A30" s="9"/>
      <c r="B30" s="2"/>
      <c r="C30" s="2"/>
      <c r="D30" s="5"/>
      <c r="E30" s="5"/>
      <c r="F30" s="9"/>
      <c r="G30" s="9"/>
      <c r="H30" s="9"/>
      <c r="I30" s="9"/>
      <c r="J30" s="9"/>
      <c r="K30" s="9"/>
      <c r="L30" s="9"/>
      <c r="M30" s="9"/>
      <c r="N30" s="9"/>
      <c r="O30" s="11"/>
      <c r="P30" s="10"/>
    </row>
    <row r="31" spans="1:16">
      <c r="A31" s="9"/>
      <c r="B31" s="2"/>
      <c r="C31" s="2"/>
      <c r="D31" s="5"/>
      <c r="E31" s="5"/>
      <c r="F31" s="9"/>
      <c r="G31" s="9"/>
      <c r="H31" s="9"/>
      <c r="I31" s="9"/>
      <c r="J31" s="9"/>
      <c r="K31" s="9"/>
      <c r="L31" s="9"/>
      <c r="M31" s="9"/>
      <c r="N31" s="9"/>
      <c r="O31" s="11"/>
      <c r="P31" s="10"/>
    </row>
    <row r="32" spans="1:16">
      <c r="A32" s="9"/>
      <c r="B32" s="2"/>
      <c r="C32" s="2"/>
      <c r="D32" s="5"/>
      <c r="E32" s="5"/>
      <c r="F32" s="9"/>
      <c r="G32" s="9"/>
      <c r="H32" s="9"/>
      <c r="I32" s="9"/>
      <c r="J32" s="9"/>
      <c r="K32" s="9"/>
      <c r="L32" s="9"/>
      <c r="M32" s="9"/>
      <c r="N32" s="9"/>
      <c r="O32" s="11"/>
      <c r="P32" s="10"/>
    </row>
    <row r="33" spans="1:16">
      <c r="A33" s="9"/>
      <c r="B33" s="2"/>
      <c r="C33" s="2"/>
      <c r="D33" s="5"/>
      <c r="E33" s="5"/>
      <c r="F33" s="9"/>
      <c r="G33" s="9"/>
      <c r="H33" s="9"/>
      <c r="I33" s="9"/>
      <c r="J33" s="9"/>
      <c r="K33" s="9"/>
      <c r="L33" s="9"/>
      <c r="M33" s="9"/>
      <c r="N33" s="9"/>
      <c r="O33" s="11"/>
      <c r="P33" s="10"/>
    </row>
    <row r="34" spans="1:16">
      <c r="A34" s="9"/>
      <c r="B34" s="2"/>
      <c r="C34" s="2"/>
      <c r="D34" s="5"/>
      <c r="E34" s="5"/>
      <c r="F34" s="9"/>
      <c r="G34" s="9"/>
      <c r="H34" s="9"/>
      <c r="I34" s="9"/>
      <c r="J34" s="9"/>
      <c r="K34" s="9"/>
      <c r="L34" s="9"/>
      <c r="M34" s="9"/>
      <c r="N34" s="9"/>
      <c r="O34" s="11"/>
      <c r="P34" s="10"/>
    </row>
    <row r="35" spans="1:16">
      <c r="A35" s="9"/>
      <c r="B35" s="2"/>
      <c r="C35" s="2"/>
      <c r="D35" s="5"/>
      <c r="E35" s="5"/>
      <c r="F35" s="9"/>
      <c r="G35" s="9"/>
      <c r="H35" s="9"/>
      <c r="I35" s="9"/>
      <c r="J35" s="9"/>
      <c r="K35" s="9"/>
      <c r="L35" s="9"/>
      <c r="M35" s="9"/>
      <c r="N35" s="9"/>
      <c r="O35" s="11"/>
      <c r="P35" s="10"/>
    </row>
    <row r="36" spans="1:16">
      <c r="A36" s="9"/>
      <c r="B36" s="2"/>
      <c r="C36" s="2"/>
      <c r="D36" s="5"/>
      <c r="E36" s="5"/>
      <c r="F36" s="9"/>
      <c r="G36" s="9"/>
      <c r="H36" s="9"/>
      <c r="I36" s="9"/>
      <c r="J36" s="9"/>
      <c r="K36" s="9"/>
      <c r="L36" s="9"/>
      <c r="M36" s="9"/>
      <c r="N36" s="9"/>
      <c r="O36" s="11"/>
      <c r="P36" s="10"/>
    </row>
    <row r="37" spans="1:16">
      <c r="A37" s="9"/>
      <c r="B37" s="2"/>
      <c r="C37" s="2"/>
      <c r="D37" s="5"/>
      <c r="E37" s="5"/>
      <c r="F37" s="9"/>
      <c r="G37" s="9"/>
      <c r="H37" s="9"/>
      <c r="I37" s="9"/>
      <c r="J37" s="9"/>
      <c r="K37" s="9"/>
      <c r="L37" s="9"/>
      <c r="M37" s="9"/>
      <c r="N37" s="9"/>
      <c r="O37" s="11"/>
      <c r="P37" s="10"/>
    </row>
    <row r="38" spans="1:16">
      <c r="A38" s="9"/>
      <c r="B38" s="2"/>
      <c r="C38" s="2"/>
      <c r="D38" s="5"/>
      <c r="E38" s="5"/>
      <c r="F38" s="9"/>
      <c r="G38" s="9"/>
      <c r="H38" s="9"/>
      <c r="I38" s="9"/>
      <c r="J38" s="9"/>
      <c r="K38" s="9"/>
      <c r="L38" s="9"/>
      <c r="M38" s="9"/>
      <c r="N38" s="9"/>
      <c r="O38" s="11"/>
      <c r="P38" s="10"/>
    </row>
    <row r="39" spans="1:16">
      <c r="A39" s="9"/>
      <c r="B39" s="2"/>
      <c r="C39" s="2"/>
      <c r="D39" s="5"/>
      <c r="E39" s="5"/>
      <c r="F39" s="9"/>
      <c r="G39" s="9"/>
      <c r="H39" s="9"/>
      <c r="I39" s="9"/>
      <c r="J39" s="9"/>
      <c r="K39" s="9"/>
      <c r="L39" s="9"/>
      <c r="M39" s="9"/>
      <c r="N39" s="9"/>
      <c r="O39" s="11"/>
      <c r="P39" s="10"/>
    </row>
    <row r="40" spans="1:16">
      <c r="A40" s="9"/>
      <c r="B40" s="2"/>
      <c r="C40" s="2"/>
      <c r="D40" s="5"/>
      <c r="E40" s="5"/>
      <c r="F40" s="9"/>
      <c r="G40" s="11"/>
      <c r="H40" s="9"/>
      <c r="I40" s="9"/>
      <c r="J40" s="9"/>
      <c r="K40" s="9"/>
      <c r="L40" s="9"/>
      <c r="M40" s="9"/>
      <c r="N40" s="9"/>
      <c r="O40" s="11"/>
      <c r="P40" s="10"/>
    </row>
    <row r="41" spans="1:16">
      <c r="A41" s="9"/>
      <c r="B41" s="2"/>
      <c r="C41" s="2"/>
      <c r="D41" s="5"/>
      <c r="E41" s="5"/>
      <c r="F41" s="9"/>
      <c r="G41" s="9"/>
      <c r="H41" s="9"/>
      <c r="I41" s="9"/>
      <c r="J41" s="9"/>
      <c r="K41" s="9"/>
      <c r="L41" s="9"/>
      <c r="M41" s="9"/>
      <c r="N41" s="9"/>
      <c r="O41" s="11"/>
      <c r="P41" s="10"/>
    </row>
    <row r="42" spans="1:16">
      <c r="A42" s="9"/>
      <c r="B42" s="2"/>
      <c r="C42" s="2"/>
      <c r="D42" s="5"/>
      <c r="E42" s="5"/>
      <c r="F42" s="9"/>
      <c r="G42" s="9"/>
      <c r="H42" s="9"/>
      <c r="I42" s="9"/>
      <c r="J42" s="9"/>
      <c r="K42" s="9"/>
      <c r="L42" s="9"/>
      <c r="M42" s="9"/>
      <c r="N42" s="9"/>
      <c r="O42" s="11"/>
      <c r="P42" s="10"/>
    </row>
    <row r="43" spans="1:16">
      <c r="A43" s="9"/>
      <c r="B43" s="2"/>
      <c r="C43" s="2"/>
      <c r="D43" s="5"/>
      <c r="E43" s="5"/>
      <c r="F43" s="9"/>
      <c r="G43" s="9"/>
      <c r="H43" s="9"/>
      <c r="I43" s="9"/>
      <c r="J43" s="9"/>
      <c r="K43" s="9"/>
      <c r="L43" s="9"/>
      <c r="M43" s="9"/>
      <c r="N43" s="9"/>
      <c r="O43" s="11"/>
      <c r="P43" s="10"/>
    </row>
    <row r="44" spans="1:16">
      <c r="A44" s="9"/>
      <c r="B44" s="2"/>
      <c r="C44" s="2"/>
      <c r="D44" s="5"/>
      <c r="E44" s="5"/>
      <c r="F44" s="9"/>
      <c r="G44" s="9"/>
      <c r="H44" s="9"/>
      <c r="I44" s="9"/>
      <c r="J44" s="9"/>
      <c r="K44" s="9"/>
      <c r="L44" s="9"/>
      <c r="M44" s="9"/>
      <c r="N44" s="9"/>
      <c r="O44" s="11"/>
      <c r="P44" s="10"/>
    </row>
    <row r="45" spans="1:16">
      <c r="A45" s="9"/>
      <c r="B45" s="2"/>
      <c r="C45" s="2"/>
      <c r="D45" s="5"/>
      <c r="E45" s="5"/>
      <c r="F45" s="9"/>
      <c r="G45" s="9"/>
      <c r="H45" s="9"/>
      <c r="I45" s="9"/>
      <c r="J45" s="9"/>
      <c r="K45" s="9"/>
      <c r="L45" s="9"/>
      <c r="M45" s="9"/>
      <c r="N45" s="9"/>
      <c r="O45" s="11"/>
      <c r="P45" s="10"/>
    </row>
    <row r="46" spans="1:16">
      <c r="A46" s="9"/>
      <c r="B46" s="2"/>
      <c r="C46" s="2"/>
      <c r="D46" s="5"/>
      <c r="E46" s="5"/>
      <c r="F46" s="9"/>
      <c r="G46" s="9"/>
      <c r="H46" s="9"/>
      <c r="I46" s="9"/>
      <c r="J46" s="9"/>
      <c r="K46" s="9"/>
      <c r="L46" s="9"/>
      <c r="M46" s="9"/>
      <c r="N46" s="9"/>
      <c r="O46" s="11"/>
      <c r="P46" s="10"/>
    </row>
    <row r="47" spans="1:16">
      <c r="A47" s="9"/>
      <c r="B47" s="2"/>
      <c r="C47" s="2"/>
      <c r="D47" s="5"/>
      <c r="E47" s="5"/>
      <c r="F47" s="9"/>
      <c r="G47" s="9"/>
      <c r="H47" s="9"/>
      <c r="I47" s="9"/>
      <c r="J47" s="9"/>
      <c r="K47" s="9"/>
      <c r="L47" s="9"/>
      <c r="M47" s="9"/>
      <c r="N47" s="9"/>
      <c r="O47" s="11"/>
      <c r="P47" s="10"/>
    </row>
    <row r="48" spans="1:16">
      <c r="A48" s="9"/>
      <c r="B48" s="2"/>
      <c r="C48" s="2"/>
      <c r="D48" s="5"/>
      <c r="E48" s="5"/>
      <c r="F48" s="9"/>
      <c r="G48" s="9"/>
      <c r="H48" s="9"/>
      <c r="I48" s="9"/>
      <c r="J48" s="9"/>
      <c r="K48" s="9"/>
      <c r="L48" s="9"/>
      <c r="M48" s="9"/>
      <c r="N48" s="9"/>
      <c r="O48" s="11"/>
      <c r="P48" s="10"/>
    </row>
    <row r="49" spans="1:16">
      <c r="A49" s="9"/>
      <c r="B49" s="9"/>
      <c r="C49" s="9"/>
      <c r="D49" s="10"/>
      <c r="E49" s="10"/>
      <c r="F49" s="9"/>
      <c r="G49" s="9"/>
      <c r="H49" s="9"/>
      <c r="I49" s="9"/>
      <c r="J49" s="9"/>
      <c r="K49" s="9"/>
      <c r="L49" s="9"/>
      <c r="M49" s="9"/>
      <c r="N49" s="9"/>
      <c r="O49" s="11"/>
      <c r="P49" s="10"/>
    </row>
    <row r="50" spans="1:16">
      <c r="A50" s="9"/>
      <c r="B50" s="2"/>
      <c r="C50" s="2"/>
      <c r="D50" s="5"/>
      <c r="E50" s="5"/>
      <c r="F50" s="9"/>
      <c r="G50" s="9"/>
      <c r="H50" s="9"/>
      <c r="I50" s="9"/>
      <c r="J50" s="9"/>
      <c r="K50" s="9"/>
      <c r="L50" s="9"/>
      <c r="M50" s="9"/>
      <c r="N50" s="9"/>
      <c r="O50" s="11"/>
      <c r="P50" s="10"/>
    </row>
    <row r="51" spans="1:16">
      <c r="A51" s="9"/>
      <c r="B51" s="2"/>
      <c r="C51" s="2"/>
      <c r="D51" s="5"/>
      <c r="E51" s="5"/>
      <c r="F51" s="9"/>
      <c r="G51" s="9"/>
      <c r="H51" s="9"/>
      <c r="I51" s="9"/>
      <c r="J51" s="9"/>
      <c r="K51" s="9"/>
      <c r="L51" s="9"/>
      <c r="M51" s="9"/>
      <c r="N51" s="9"/>
      <c r="O51" s="11"/>
      <c r="P51" s="10"/>
    </row>
    <row r="52" spans="1:16">
      <c r="A52" s="9"/>
      <c r="B52" s="2"/>
      <c r="C52" s="2"/>
      <c r="D52" s="5"/>
      <c r="E52" s="5"/>
      <c r="F52" s="9"/>
      <c r="G52" s="9"/>
      <c r="H52" s="9"/>
      <c r="I52" s="9"/>
      <c r="J52" s="9"/>
      <c r="K52" s="9"/>
      <c r="L52" s="9"/>
      <c r="M52" s="9"/>
      <c r="N52" s="9"/>
      <c r="O52" s="11"/>
      <c r="P52" s="10"/>
    </row>
    <row r="53" spans="1:16">
      <c r="A53" s="9"/>
      <c r="B53" s="2"/>
      <c r="C53" s="2"/>
      <c r="D53" s="5"/>
      <c r="E53" s="5"/>
      <c r="F53" s="9"/>
      <c r="G53" s="9"/>
      <c r="H53" s="9"/>
      <c r="I53" s="9"/>
      <c r="J53" s="9"/>
      <c r="K53" s="9"/>
      <c r="L53" s="9"/>
      <c r="M53" s="9"/>
      <c r="N53" s="9"/>
      <c r="O53" s="11"/>
      <c r="P53" s="10"/>
    </row>
    <row r="54" spans="1:16">
      <c r="A54" s="9"/>
      <c r="B54" s="9"/>
      <c r="C54" s="9"/>
      <c r="D54" s="10"/>
      <c r="E54" s="10"/>
      <c r="F54" s="9"/>
      <c r="G54" s="9"/>
      <c r="H54" s="9"/>
      <c r="I54" s="9"/>
      <c r="J54" s="9"/>
      <c r="K54" s="9"/>
      <c r="L54" s="9"/>
      <c r="M54" s="9"/>
      <c r="N54" s="9"/>
      <c r="O54" s="11"/>
      <c r="P54" s="10"/>
    </row>
    <row r="55" spans="1:16">
      <c r="A55" s="9"/>
      <c r="B55" s="2"/>
      <c r="C55" s="2"/>
      <c r="D55" s="5"/>
      <c r="E55" s="5"/>
      <c r="F55" s="9"/>
      <c r="G55" s="9"/>
      <c r="H55" s="9"/>
      <c r="I55" s="9"/>
      <c r="J55" s="9"/>
      <c r="K55" s="9"/>
      <c r="L55" s="9"/>
      <c r="M55" s="9"/>
      <c r="N55" s="9"/>
      <c r="O55" s="11"/>
      <c r="P55" s="10"/>
    </row>
    <row r="56" spans="1:16">
      <c r="A56" s="9"/>
      <c r="B56" s="9"/>
      <c r="C56" s="9"/>
      <c r="D56" s="10"/>
      <c r="E56" s="10"/>
      <c r="F56" s="9"/>
      <c r="G56" s="9"/>
      <c r="H56" s="9"/>
      <c r="I56" s="9"/>
      <c r="J56" s="9"/>
      <c r="K56" s="9"/>
      <c r="L56" s="9"/>
      <c r="M56" s="9"/>
      <c r="N56" s="9"/>
      <c r="O56" s="11"/>
      <c r="P56" s="10"/>
    </row>
    <row r="57" spans="1:16">
      <c r="A57" s="9"/>
      <c r="B57" s="9"/>
      <c r="C57" s="9"/>
      <c r="D57" s="10"/>
      <c r="E57" s="10"/>
      <c r="F57" s="9"/>
      <c r="G57" s="9"/>
      <c r="H57" s="9"/>
      <c r="I57" s="9"/>
      <c r="J57" s="9"/>
      <c r="K57" s="9"/>
      <c r="L57" s="9"/>
      <c r="M57" s="9"/>
      <c r="N57" s="9"/>
      <c r="O57" s="11"/>
      <c r="P57" s="10"/>
    </row>
    <row r="58" spans="1:16">
      <c r="A58" s="9"/>
      <c r="B58" s="9"/>
      <c r="C58" s="9"/>
      <c r="D58" s="10"/>
      <c r="E58" s="9"/>
      <c r="F58" s="9"/>
      <c r="G58" s="9"/>
      <c r="H58" s="9"/>
      <c r="I58" s="9"/>
      <c r="J58" s="9"/>
      <c r="K58" s="9"/>
      <c r="L58" s="9"/>
      <c r="M58" s="9"/>
      <c r="N58" s="9"/>
      <c r="O58" s="11"/>
      <c r="P58" s="10"/>
    </row>
    <row r="59" spans="1:16">
      <c r="A59" s="9"/>
      <c r="B59" s="9"/>
      <c r="C59" s="9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  <c r="O59" s="11"/>
      <c r="P59" s="10"/>
    </row>
    <row r="60" spans="1:16">
      <c r="A60" s="9"/>
      <c r="B60" s="9"/>
      <c r="C60" s="9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  <c r="O60" s="11"/>
      <c r="P60" s="10"/>
    </row>
    <row r="61" spans="1:1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0"/>
    </row>
    <row r="62" spans="1:1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>
      <c r="A67" s="9"/>
      <c r="P67" s="9"/>
    </row>
    <row r="68" spans="1:16">
      <c r="A68" s="9"/>
    </row>
    <row r="69" spans="1:16">
      <c r="A69" s="9"/>
    </row>
    <row r="70" spans="1:16">
      <c r="A70" s="9"/>
    </row>
  </sheetData>
  <sortState ref="B9:O20">
    <sortCondition descending="1" ref="O9:O20"/>
    <sortCondition descending="1" ref="M9:M20"/>
    <sortCondition descending="1" ref="L9:L20"/>
  </sortState>
  <mergeCells count="6">
    <mergeCell ref="A2:P2"/>
    <mergeCell ref="K5:M5"/>
    <mergeCell ref="B8:C8"/>
    <mergeCell ref="F7:H7"/>
    <mergeCell ref="I7:K7"/>
    <mergeCell ref="L7:N7"/>
  </mergeCells>
  <phoneticPr fontId="0" type="noConversion"/>
  <pageMargins left="0.35433070866141736" right="0.1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84"/>
  <sheetViews>
    <sheetView zoomScale="150" zoomScaleNormal="150" workbookViewId="0">
      <selection activeCell="A23" sqref="A23"/>
    </sheetView>
  </sheetViews>
  <sheetFormatPr defaultRowHeight="12.75"/>
  <cols>
    <col min="1" max="1" width="4.42578125" style="2" customWidth="1"/>
    <col min="2" max="2" width="10.85546875" style="2" bestFit="1" customWidth="1"/>
    <col min="3" max="3" width="10.42578125" style="2" bestFit="1" customWidth="1"/>
    <col min="4" max="4" width="16.5703125" style="2" bestFit="1" customWidth="1"/>
    <col min="5" max="20" width="3.140625" style="2" customWidth="1"/>
    <col min="21" max="21" width="12" style="2" bestFit="1" customWidth="1"/>
    <col min="22" max="22" width="8.85546875" style="2" customWidth="1"/>
    <col min="23" max="23" width="12.85546875" style="2" hidden="1" customWidth="1"/>
    <col min="24" max="24" width="6.7109375" style="2" hidden="1" customWidth="1"/>
    <col min="25" max="25" width="6.28515625" style="2" hidden="1" customWidth="1"/>
    <col min="26" max="26" width="9.28515625" style="8" customWidth="1"/>
    <col min="27" max="16384" width="9.140625" style="2"/>
  </cols>
  <sheetData>
    <row r="1" spans="1:28" ht="12.75" customHeight="1">
      <c r="L1" s="14"/>
    </row>
    <row r="2" spans="1:28" ht="20.25">
      <c r="A2" s="94" t="s">
        <v>85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62"/>
      <c r="X2" s="62"/>
      <c r="Y2" s="62"/>
      <c r="Z2" s="62"/>
    </row>
    <row r="3" spans="1:28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8">
      <c r="A4" s="69"/>
      <c r="B4" s="69"/>
      <c r="C4" s="69"/>
      <c r="D4" s="69"/>
      <c r="E4" s="69"/>
      <c r="F4" s="69"/>
      <c r="G4" s="69"/>
      <c r="H4" s="30" t="s">
        <v>58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76"/>
      <c r="T4" s="69"/>
      <c r="U4" s="69"/>
      <c r="V4" s="69"/>
      <c r="W4" s="69"/>
      <c r="X4" s="69"/>
      <c r="Y4" s="69"/>
      <c r="Z4" s="69"/>
    </row>
    <row r="5" spans="1:28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63" t="s">
        <v>86</v>
      </c>
      <c r="W5" s="91"/>
      <c r="X5" s="91"/>
      <c r="Y5" s="91"/>
      <c r="Z5" s="91"/>
    </row>
    <row r="6" spans="1:28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>
        <v>24</v>
      </c>
      <c r="X6" s="27" t="s">
        <v>15</v>
      </c>
      <c r="Y6" s="27" t="s">
        <v>16</v>
      </c>
      <c r="Z6" s="26"/>
    </row>
    <row r="7" spans="1:28">
      <c r="A7" s="36" t="s">
        <v>0</v>
      </c>
      <c r="B7" s="93" t="s">
        <v>1</v>
      </c>
      <c r="C7" s="93"/>
      <c r="D7" s="48" t="s">
        <v>3</v>
      </c>
      <c r="E7" s="15">
        <v>1</v>
      </c>
      <c r="F7" s="15">
        <v>2</v>
      </c>
      <c r="G7" s="15">
        <v>3</v>
      </c>
      <c r="H7" s="15">
        <v>4</v>
      </c>
      <c r="I7" s="15">
        <v>5</v>
      </c>
      <c r="J7" s="15">
        <v>6</v>
      </c>
      <c r="K7" s="15">
        <v>7</v>
      </c>
      <c r="L7" s="15">
        <v>8</v>
      </c>
      <c r="M7" s="15">
        <v>9</v>
      </c>
      <c r="N7" s="15">
        <v>10</v>
      </c>
      <c r="O7" s="15">
        <v>11</v>
      </c>
      <c r="P7" s="15">
        <v>12</v>
      </c>
      <c r="Q7" s="64">
        <v>13</v>
      </c>
      <c r="R7" s="64">
        <v>14</v>
      </c>
      <c r="S7" s="64">
        <v>15</v>
      </c>
      <c r="T7" s="64">
        <v>16</v>
      </c>
      <c r="U7" s="15" t="s">
        <v>6</v>
      </c>
      <c r="W7" s="15">
        <v>24</v>
      </c>
      <c r="X7" s="16" t="s">
        <v>15</v>
      </c>
      <c r="Y7" s="16" t="s">
        <v>16</v>
      </c>
    </row>
    <row r="8" spans="1:28">
      <c r="A8" s="59" t="s">
        <v>28</v>
      </c>
      <c r="B8" s="85" t="s">
        <v>41</v>
      </c>
      <c r="C8" s="85" t="s">
        <v>71</v>
      </c>
      <c r="D8" s="29" t="s">
        <v>65</v>
      </c>
      <c r="E8" s="5">
        <v>8</v>
      </c>
      <c r="F8" s="5">
        <v>8</v>
      </c>
      <c r="G8" s="7">
        <v>8</v>
      </c>
      <c r="H8" s="7"/>
      <c r="I8" s="51">
        <v>6</v>
      </c>
      <c r="J8" s="80">
        <v>9</v>
      </c>
      <c r="L8" s="80">
        <v>5</v>
      </c>
      <c r="M8" s="80">
        <v>9</v>
      </c>
      <c r="N8" s="80">
        <v>7</v>
      </c>
      <c r="O8" s="80">
        <v>10</v>
      </c>
      <c r="P8" s="80">
        <v>6</v>
      </c>
      <c r="Q8" s="80">
        <v>6</v>
      </c>
      <c r="R8" s="80">
        <v>8</v>
      </c>
      <c r="S8" s="80">
        <v>7</v>
      </c>
      <c r="T8" s="80">
        <v>10</v>
      </c>
      <c r="U8" s="6">
        <f>AVERAGE(E8,F8,G8,I8,J8,L8,M8,N8,O8,P8,Q8,R8,S8,T8)</f>
        <v>7.6428571428571432</v>
      </c>
      <c r="W8" s="5">
        <v>6</v>
      </c>
      <c r="X8" s="5">
        <f>SUM(V8:W8)</f>
        <v>6</v>
      </c>
      <c r="Y8" s="5">
        <f>COUNT(V8:W8)</f>
        <v>1</v>
      </c>
      <c r="Z8" s="6"/>
    </row>
    <row r="9" spans="1:28">
      <c r="A9" s="59" t="s">
        <v>29</v>
      </c>
      <c r="B9" s="84" t="s">
        <v>72</v>
      </c>
      <c r="C9" s="84" t="s">
        <v>73</v>
      </c>
      <c r="D9" s="53" t="s">
        <v>22</v>
      </c>
      <c r="E9" s="5">
        <v>8</v>
      </c>
      <c r="F9" s="76">
        <v>8</v>
      </c>
      <c r="G9" s="5">
        <v>9</v>
      </c>
      <c r="H9" s="5"/>
      <c r="I9" s="7">
        <v>10</v>
      </c>
      <c r="J9" s="5">
        <v>10</v>
      </c>
      <c r="K9" s="80"/>
      <c r="L9" s="5">
        <v>10</v>
      </c>
      <c r="M9" s="5">
        <v>9</v>
      </c>
      <c r="N9" s="5">
        <v>8</v>
      </c>
      <c r="O9" s="80"/>
      <c r="P9" s="5">
        <v>9</v>
      </c>
      <c r="Q9" s="5"/>
      <c r="R9" s="69">
        <v>10</v>
      </c>
      <c r="S9" s="76"/>
      <c r="T9" s="69">
        <v>9</v>
      </c>
      <c r="U9" s="6">
        <f>AVERAGE(E9,F9,G9,I9,J9,L9,M9,N9,P9,R9,T9)</f>
        <v>9.0909090909090917</v>
      </c>
      <c r="W9" s="5"/>
      <c r="X9" s="5"/>
      <c r="Y9" s="5"/>
      <c r="Z9" s="6"/>
    </row>
    <row r="10" spans="1:28">
      <c r="A10" s="59" t="s">
        <v>30</v>
      </c>
      <c r="B10" s="85" t="s">
        <v>42</v>
      </c>
      <c r="C10" s="85" t="s">
        <v>69</v>
      </c>
      <c r="D10" s="29" t="s">
        <v>64</v>
      </c>
      <c r="E10" s="5">
        <v>10</v>
      </c>
      <c r="F10" s="5">
        <v>7</v>
      </c>
      <c r="G10" s="80">
        <v>7</v>
      </c>
      <c r="H10" s="80">
        <v>9</v>
      </c>
      <c r="I10" s="7">
        <v>9</v>
      </c>
      <c r="J10" s="80">
        <v>9</v>
      </c>
      <c r="K10" s="80"/>
      <c r="L10" s="5">
        <v>5</v>
      </c>
      <c r="M10" s="5">
        <v>8</v>
      </c>
      <c r="N10" s="5">
        <v>10</v>
      </c>
      <c r="O10" s="5"/>
      <c r="P10" s="5">
        <v>6</v>
      </c>
      <c r="Q10" s="5">
        <v>7</v>
      </c>
      <c r="R10" s="69">
        <v>8</v>
      </c>
      <c r="S10" s="76">
        <v>5</v>
      </c>
      <c r="T10" s="69"/>
      <c r="U10" s="6">
        <f>AVERAGE(E10,F10,G10,H10,I10,J10,L10,M10,N10,P10,Q10,R10,S10)</f>
        <v>7.6923076923076925</v>
      </c>
      <c r="W10" s="5"/>
      <c r="X10" s="5"/>
      <c r="Y10" s="5"/>
      <c r="Z10" s="6"/>
    </row>
    <row r="11" spans="1:28">
      <c r="A11" s="5" t="s">
        <v>31</v>
      </c>
      <c r="B11" s="9" t="s">
        <v>21</v>
      </c>
      <c r="C11" s="9" t="s">
        <v>61</v>
      </c>
      <c r="D11" s="53" t="s">
        <v>64</v>
      </c>
      <c r="E11" s="5">
        <v>8</v>
      </c>
      <c r="F11" s="5">
        <v>10</v>
      </c>
      <c r="G11" s="80">
        <v>9</v>
      </c>
      <c r="H11" s="5"/>
      <c r="I11" s="7">
        <v>9</v>
      </c>
      <c r="J11" s="5">
        <v>9</v>
      </c>
      <c r="K11" s="5"/>
      <c r="L11" s="5">
        <v>10</v>
      </c>
      <c r="M11" s="5">
        <v>9</v>
      </c>
      <c r="N11" s="5">
        <v>7</v>
      </c>
      <c r="O11" s="5">
        <v>10</v>
      </c>
      <c r="P11" s="5">
        <v>6</v>
      </c>
      <c r="Q11" s="5">
        <v>3</v>
      </c>
      <c r="R11" s="69"/>
      <c r="S11" s="76"/>
      <c r="T11" s="69"/>
      <c r="U11" s="6">
        <f>AVERAGE(E11,F11,G11,I11,J11,L11,M11,N11,O11,P11,Q11)</f>
        <v>8.1818181818181817</v>
      </c>
      <c r="W11" s="5"/>
      <c r="X11" s="5"/>
      <c r="Y11" s="5"/>
      <c r="Z11" s="6"/>
      <c r="AB11" s="52"/>
    </row>
    <row r="12" spans="1:28">
      <c r="A12" s="5" t="s">
        <v>32</v>
      </c>
      <c r="B12" s="9" t="s">
        <v>23</v>
      </c>
      <c r="C12" s="9" t="s">
        <v>66</v>
      </c>
      <c r="D12" s="53" t="s">
        <v>64</v>
      </c>
      <c r="E12" s="5">
        <v>9</v>
      </c>
      <c r="F12" s="5">
        <v>10</v>
      </c>
      <c r="G12" s="7">
        <v>10</v>
      </c>
      <c r="H12" s="5"/>
      <c r="I12" s="7">
        <v>9</v>
      </c>
      <c r="J12" s="5">
        <v>6</v>
      </c>
      <c r="K12" s="5">
        <v>9</v>
      </c>
      <c r="L12" s="5">
        <v>9</v>
      </c>
      <c r="M12" s="5">
        <v>10</v>
      </c>
      <c r="N12" s="5">
        <v>7</v>
      </c>
      <c r="O12" s="5">
        <v>9</v>
      </c>
      <c r="U12" s="6">
        <f>AVERAGE(E12,F12,G12,I12,J12,K12,L12,M12,N12,O12)</f>
        <v>8.8000000000000007</v>
      </c>
      <c r="W12" s="5"/>
      <c r="X12" s="5"/>
      <c r="Y12" s="5"/>
      <c r="Z12" s="6"/>
    </row>
    <row r="13" spans="1:28">
      <c r="A13" s="5" t="s">
        <v>33</v>
      </c>
      <c r="B13" s="28" t="s">
        <v>80</v>
      </c>
      <c r="C13" s="28" t="s">
        <v>81</v>
      </c>
      <c r="D13" s="53" t="s">
        <v>22</v>
      </c>
      <c r="E13" s="69">
        <v>8</v>
      </c>
      <c r="F13" s="76">
        <v>9</v>
      </c>
      <c r="G13" s="80">
        <v>9</v>
      </c>
      <c r="H13" s="80"/>
      <c r="I13" s="7">
        <v>7</v>
      </c>
      <c r="J13" s="80">
        <v>8</v>
      </c>
      <c r="L13" s="76">
        <v>9</v>
      </c>
      <c r="M13" s="80">
        <v>6</v>
      </c>
      <c r="N13" s="76"/>
      <c r="P13" s="76"/>
      <c r="Q13" s="5"/>
      <c r="R13" s="69"/>
      <c r="S13" s="76"/>
      <c r="T13" s="69"/>
      <c r="U13" s="6">
        <f>AVERAGE(E13,F13,G13,I13,J13,L13,M13)</f>
        <v>8</v>
      </c>
      <c r="W13" s="5"/>
      <c r="X13" s="5"/>
      <c r="Y13" s="5"/>
      <c r="Z13" s="6"/>
      <c r="AB13" s="6"/>
    </row>
    <row r="14" spans="1:28">
      <c r="A14" s="5" t="s">
        <v>34</v>
      </c>
      <c r="B14" s="37" t="s">
        <v>24</v>
      </c>
      <c r="C14" s="37" t="s">
        <v>77</v>
      </c>
      <c r="D14" s="9" t="s">
        <v>22</v>
      </c>
      <c r="E14" s="5">
        <v>6</v>
      </c>
      <c r="F14" s="5">
        <v>9</v>
      </c>
      <c r="G14" s="7">
        <v>9</v>
      </c>
      <c r="H14" s="7"/>
      <c r="I14" s="7">
        <v>9</v>
      </c>
      <c r="J14" s="7">
        <v>7</v>
      </c>
      <c r="K14" s="7"/>
      <c r="L14" s="5">
        <v>2</v>
      </c>
      <c r="R14" s="69"/>
      <c r="S14" s="76"/>
      <c r="T14" s="69"/>
      <c r="U14" s="6">
        <f>AVERAGE(E14,F14,G14,I14,J14,L14)</f>
        <v>7</v>
      </c>
      <c r="W14" s="5"/>
      <c r="X14" s="5"/>
      <c r="Y14" s="5"/>
      <c r="Z14" s="6"/>
    </row>
    <row r="15" spans="1:28">
      <c r="A15" s="5" t="s">
        <v>35</v>
      </c>
      <c r="B15" s="9" t="s">
        <v>83</v>
      </c>
      <c r="C15" s="9" t="s">
        <v>84</v>
      </c>
      <c r="D15" s="53" t="s">
        <v>65</v>
      </c>
      <c r="E15" s="5">
        <v>8</v>
      </c>
      <c r="F15" s="5">
        <v>5</v>
      </c>
      <c r="G15" s="5">
        <v>7</v>
      </c>
      <c r="H15" s="5">
        <v>8</v>
      </c>
      <c r="I15" s="7">
        <v>10</v>
      </c>
      <c r="J15" s="5">
        <v>6</v>
      </c>
      <c r="K15" s="5">
        <v>6</v>
      </c>
      <c r="L15" s="5"/>
      <c r="M15" s="5"/>
      <c r="N15" s="5"/>
      <c r="O15" s="5"/>
      <c r="P15" s="5"/>
      <c r="Q15" s="5"/>
      <c r="R15" s="69"/>
      <c r="S15" s="76"/>
      <c r="T15" s="69"/>
      <c r="U15" s="6">
        <f>AVERAGE(E15,F15,G15,H15,I15,J15,K15)</f>
        <v>7.1428571428571432</v>
      </c>
      <c r="W15" s="5"/>
      <c r="X15" s="5"/>
      <c r="Y15" s="5"/>
      <c r="Z15" s="6"/>
    </row>
    <row r="16" spans="1:28">
      <c r="A16" s="5" t="s">
        <v>36</v>
      </c>
      <c r="B16" s="74" t="s">
        <v>79</v>
      </c>
      <c r="C16" s="74" t="s">
        <v>82</v>
      </c>
      <c r="D16" s="53" t="s">
        <v>22</v>
      </c>
      <c r="E16" s="5">
        <v>9</v>
      </c>
      <c r="F16" s="5">
        <v>8</v>
      </c>
      <c r="G16" s="7">
        <v>9</v>
      </c>
      <c r="H16" s="5"/>
      <c r="I16" s="7">
        <v>5</v>
      </c>
      <c r="T16" s="69"/>
      <c r="U16" s="6">
        <f>AVERAGE(E16,F16,G16,I16)</f>
        <v>7.75</v>
      </c>
      <c r="W16" s="5"/>
      <c r="X16" s="5"/>
      <c r="Y16" s="5"/>
      <c r="Z16" s="6"/>
    </row>
    <row r="17" spans="1:26">
      <c r="A17" s="5" t="s">
        <v>37</v>
      </c>
      <c r="B17" s="66" t="s">
        <v>47</v>
      </c>
      <c r="C17" s="66" t="s">
        <v>68</v>
      </c>
      <c r="D17" s="53" t="s">
        <v>22</v>
      </c>
      <c r="E17" s="76">
        <v>8</v>
      </c>
      <c r="F17" s="76">
        <v>7</v>
      </c>
      <c r="G17" s="7">
        <v>7</v>
      </c>
      <c r="H17" s="7">
        <v>7</v>
      </c>
      <c r="U17" s="6">
        <f>AVERAGE(E17,F17,G17,H17)</f>
        <v>7.25</v>
      </c>
      <c r="W17" s="5"/>
      <c r="X17" s="5"/>
      <c r="Y17" s="5"/>
      <c r="Z17" s="6"/>
    </row>
    <row r="18" spans="1:26">
      <c r="A18" s="5" t="s">
        <v>38</v>
      </c>
      <c r="B18" s="9" t="s">
        <v>46</v>
      </c>
      <c r="C18" s="9" t="s">
        <v>70</v>
      </c>
      <c r="D18" s="53" t="s">
        <v>22</v>
      </c>
      <c r="E18" s="76">
        <v>9</v>
      </c>
      <c r="F18" s="76">
        <v>3</v>
      </c>
      <c r="G18" s="7"/>
      <c r="L18" s="5"/>
      <c r="M18" s="5"/>
      <c r="N18" s="5"/>
      <c r="O18" s="5"/>
      <c r="P18" s="5"/>
      <c r="Q18" s="5"/>
      <c r="R18" s="69"/>
      <c r="S18" s="76"/>
      <c r="T18" s="69"/>
      <c r="U18" s="6">
        <f>AVERAGE(E18,F18)</f>
        <v>6</v>
      </c>
      <c r="W18" s="5"/>
      <c r="X18" s="5"/>
      <c r="Y18" s="5"/>
      <c r="Z18" s="6"/>
    </row>
    <row r="19" spans="1:26" ht="14.25" customHeight="1">
      <c r="A19" s="5" t="s">
        <v>39</v>
      </c>
      <c r="B19" s="9" t="s">
        <v>74</v>
      </c>
      <c r="C19" s="9" t="s">
        <v>75</v>
      </c>
      <c r="D19" s="19" t="s">
        <v>22</v>
      </c>
      <c r="E19" s="5">
        <v>2</v>
      </c>
      <c r="F19" s="5"/>
      <c r="P19" s="5"/>
      <c r="Q19" s="5"/>
      <c r="R19" s="69"/>
      <c r="S19" s="76"/>
      <c r="T19" s="69"/>
      <c r="U19" s="6">
        <f>AVERAGE(E19)</f>
        <v>2</v>
      </c>
      <c r="W19" s="5"/>
      <c r="X19" s="5"/>
      <c r="Y19" s="5"/>
      <c r="Z19" s="6"/>
    </row>
    <row r="20" spans="1:26">
      <c r="A20" s="35"/>
      <c r="H20" s="7"/>
      <c r="I20" s="7"/>
      <c r="J20" s="7"/>
      <c r="K20" s="7"/>
      <c r="L20" s="5"/>
      <c r="M20" s="5"/>
      <c r="N20" s="5"/>
      <c r="O20" s="5"/>
      <c r="P20" s="5"/>
      <c r="Q20" s="5"/>
      <c r="R20" s="69"/>
      <c r="S20" s="76"/>
      <c r="T20" s="69"/>
      <c r="U20" s="5"/>
      <c r="W20" s="5"/>
      <c r="X20" s="5" t="e">
        <f>SUM(#REF!)</f>
        <v>#REF!</v>
      </c>
      <c r="Y20" s="5">
        <f>COUNT(#REF!)</f>
        <v>0</v>
      </c>
      <c r="Z20" s="6"/>
    </row>
    <row r="21" spans="1:26">
      <c r="B21"/>
      <c r="C21" s="1"/>
      <c r="D21" s="1"/>
    </row>
    <row r="22" spans="1:26">
      <c r="A22" s="9" t="s">
        <v>17</v>
      </c>
      <c r="B22" s="40"/>
      <c r="C22" s="44"/>
      <c r="D22" s="44"/>
    </row>
    <row r="23" spans="1:26">
      <c r="A23" s="9" t="s">
        <v>99</v>
      </c>
      <c r="B23" s="40"/>
      <c r="C23" s="44"/>
      <c r="D23" s="44"/>
    </row>
    <row r="24" spans="1:26">
      <c r="A24" s="9" t="s">
        <v>88</v>
      </c>
      <c r="B24" s="40"/>
      <c r="C24" s="44"/>
      <c r="D24" s="44"/>
    </row>
    <row r="25" spans="1:26">
      <c r="A25" s="29"/>
      <c r="B25" s="40"/>
      <c r="C25" s="44"/>
      <c r="D25" s="44"/>
      <c r="E25" s="19"/>
    </row>
    <row r="26" spans="1:26">
      <c r="B26" s="37"/>
      <c r="C26" s="18"/>
      <c r="D26" s="18"/>
    </row>
    <row r="27" spans="1:26">
      <c r="B27" s="45"/>
      <c r="C27" s="18"/>
      <c r="D27" s="18"/>
    </row>
    <row r="28" spans="1:26">
      <c r="B28" s="40"/>
      <c r="C28" s="44"/>
      <c r="D28" s="44"/>
    </row>
    <row r="29" spans="1:26">
      <c r="A29" s="9"/>
      <c r="B29" s="40"/>
      <c r="C29" s="44"/>
      <c r="D29" s="44"/>
    </row>
    <row r="30" spans="1:26">
      <c r="B30" s="40"/>
      <c r="C30" s="44"/>
      <c r="D30" s="44"/>
    </row>
    <row r="31" spans="1:26">
      <c r="B31" s="43"/>
      <c r="C31" s="41"/>
      <c r="D31" s="41"/>
      <c r="F31" s="5"/>
      <c r="H31" s="5"/>
      <c r="I31" s="5"/>
      <c r="J31" s="5"/>
      <c r="K31" s="5"/>
      <c r="L31" s="5"/>
      <c r="M31" s="5"/>
    </row>
    <row r="32" spans="1:26">
      <c r="B32" s="42"/>
      <c r="C32" s="44"/>
      <c r="D32" s="44"/>
    </row>
    <row r="33" spans="2:11">
      <c r="B33" s="40"/>
      <c r="C33" s="41"/>
      <c r="D33" s="41"/>
      <c r="F33" s="5"/>
      <c r="G33" s="7"/>
      <c r="H33" s="7"/>
      <c r="I33" s="7"/>
      <c r="J33" s="7"/>
      <c r="K33" s="7"/>
    </row>
    <row r="34" spans="2:11">
      <c r="B34" s="40"/>
      <c r="C34" s="44"/>
      <c r="D34" s="44"/>
    </row>
    <row r="35" spans="2:11">
      <c r="B35" s="37"/>
      <c r="C35" s="19"/>
      <c r="D35" s="19"/>
      <c r="E35" s="5"/>
    </row>
    <row r="36" spans="2:11">
      <c r="E36" s="5"/>
    </row>
    <row r="37" spans="2:11">
      <c r="E37" s="5"/>
    </row>
    <row r="40" spans="2:11">
      <c r="B40" s="19"/>
      <c r="C40" s="19"/>
      <c r="D40" s="19"/>
    </row>
    <row r="52" spans="3:4">
      <c r="C52" s="5"/>
      <c r="D52" s="5"/>
    </row>
    <row r="69" spans="3:4">
      <c r="C69" s="5"/>
      <c r="D69" s="5"/>
    </row>
    <row r="70" spans="3:4">
      <c r="C70" s="5"/>
      <c r="D70" s="5"/>
    </row>
    <row r="71" spans="3:4">
      <c r="C71" s="5"/>
      <c r="D71" s="5"/>
    </row>
    <row r="72" spans="3:4">
      <c r="C72" s="5"/>
      <c r="D72" s="5"/>
    </row>
    <row r="73" spans="3:4">
      <c r="C73" s="5"/>
      <c r="D73" s="5"/>
    </row>
    <row r="74" spans="3:4">
      <c r="C74" s="5"/>
      <c r="D74" s="5"/>
    </row>
    <row r="75" spans="3:4">
      <c r="C75" s="5"/>
      <c r="D75" s="5"/>
    </row>
    <row r="76" spans="3:4">
      <c r="C76" s="5"/>
      <c r="D76" s="5"/>
    </row>
    <row r="77" spans="3:4">
      <c r="C77" s="5"/>
      <c r="D77" s="5"/>
    </row>
    <row r="78" spans="3:4">
      <c r="C78" s="5"/>
      <c r="D78" s="5"/>
    </row>
    <row r="79" spans="3:4">
      <c r="C79" s="5"/>
      <c r="D79" s="5"/>
    </row>
    <row r="80" spans="3:4">
      <c r="C80" s="5"/>
      <c r="D80" s="5"/>
    </row>
    <row r="81" spans="3:4">
      <c r="C81" s="5"/>
      <c r="D81" s="5"/>
    </row>
    <row r="82" spans="3:4">
      <c r="C82" s="5"/>
      <c r="D82" s="5"/>
    </row>
    <row r="83" spans="3:4">
      <c r="C83" s="5"/>
      <c r="D83" s="5"/>
    </row>
    <row r="84" spans="3:4">
      <c r="C84" s="5"/>
      <c r="D84" s="5"/>
    </row>
  </sheetData>
  <mergeCells count="4">
    <mergeCell ref="W5:Z5"/>
    <mergeCell ref="A3:Z3"/>
    <mergeCell ref="B7:C7"/>
    <mergeCell ref="A2:V2"/>
  </mergeCells>
  <phoneticPr fontId="0" type="noConversion"/>
  <pageMargins left="0.62" right="0.49" top="0.98425196850393704" bottom="0.98425196850393704" header="0.51181102362204722" footer="0.51181102362204722"/>
  <pageSetup paperSize="9" orientation="landscape" r:id="rId1"/>
  <headerFooter alignWithMargins="0"/>
  <colBreaks count="1" manualBreakCount="1">
    <brk id="25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V86"/>
  <sheetViews>
    <sheetView zoomScale="160" zoomScaleNormal="160" workbookViewId="0">
      <selection activeCell="B21" sqref="B21:E21"/>
    </sheetView>
  </sheetViews>
  <sheetFormatPr defaultRowHeight="12.75"/>
  <cols>
    <col min="1" max="1" width="4.7109375" style="1" customWidth="1"/>
    <col min="2" max="2" width="10.85546875" bestFit="1" customWidth="1"/>
    <col min="3" max="3" width="12.7109375" bestFit="1" customWidth="1"/>
    <col min="4" max="4" width="5.7109375" customWidth="1"/>
    <col min="5" max="5" width="16.5703125" bestFit="1" customWidth="1"/>
    <col min="6" max="11" width="4" customWidth="1"/>
    <col min="12" max="12" width="4.7109375" customWidth="1"/>
    <col min="13" max="13" width="3.85546875" customWidth="1"/>
    <col min="15" max="15" width="21.85546875" customWidth="1"/>
    <col min="20" max="20" width="21.5703125" customWidth="1"/>
  </cols>
  <sheetData>
    <row r="2" spans="1:22" ht="18">
      <c r="A2" s="87" t="s">
        <v>85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22" ht="12.7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22">
      <c r="A4" s="39"/>
      <c r="B4" s="39"/>
      <c r="C4" s="39"/>
      <c r="D4" s="39"/>
      <c r="E4" s="73" t="s">
        <v>55</v>
      </c>
      <c r="F4" s="39"/>
      <c r="G4" s="39"/>
      <c r="H4" s="39"/>
      <c r="I4" s="39"/>
      <c r="J4" s="39"/>
      <c r="K4" s="39"/>
      <c r="L4" s="39"/>
      <c r="M4" s="39"/>
      <c r="O4" s="17"/>
    </row>
    <row r="5" spans="1:22">
      <c r="E5" s="3"/>
      <c r="I5" s="60"/>
      <c r="J5" s="88">
        <v>43009</v>
      </c>
      <c r="K5" s="88"/>
      <c r="L5" s="88"/>
      <c r="M5" s="60"/>
    </row>
    <row r="6" spans="1:22">
      <c r="O6" s="2"/>
      <c r="P6" s="5"/>
      <c r="Q6" s="2"/>
      <c r="T6" s="2"/>
      <c r="U6" s="5"/>
      <c r="V6" s="2"/>
    </row>
    <row r="7" spans="1:22">
      <c r="A7" s="34" t="s">
        <v>0</v>
      </c>
      <c r="B7" s="89" t="s">
        <v>1</v>
      </c>
      <c r="C7" s="89"/>
      <c r="D7" s="4" t="s">
        <v>2</v>
      </c>
      <c r="E7" s="4" t="s">
        <v>3</v>
      </c>
      <c r="F7" s="47" t="s">
        <v>4</v>
      </c>
      <c r="G7" s="4" t="s">
        <v>5</v>
      </c>
      <c r="H7" s="4" t="s">
        <v>10</v>
      </c>
      <c r="I7" s="4" t="s">
        <v>11</v>
      </c>
      <c r="J7" s="4" t="s">
        <v>12</v>
      </c>
      <c r="K7" s="4" t="s">
        <v>13</v>
      </c>
      <c r="L7" s="61" t="s">
        <v>44</v>
      </c>
      <c r="M7" s="4" t="s">
        <v>14</v>
      </c>
      <c r="O7" s="20"/>
      <c r="P7" s="5"/>
      <c r="Q7" s="2"/>
      <c r="T7" s="2"/>
      <c r="U7" s="5"/>
      <c r="V7" s="2"/>
    </row>
    <row r="8" spans="1:22">
      <c r="A8" s="58" t="s">
        <v>28</v>
      </c>
      <c r="B8" s="95" t="s">
        <v>80</v>
      </c>
      <c r="C8" s="95" t="s">
        <v>81</v>
      </c>
      <c r="D8" s="82">
        <v>1998</v>
      </c>
      <c r="E8" s="53" t="s">
        <v>22</v>
      </c>
      <c r="F8" s="54">
        <v>98</v>
      </c>
      <c r="G8" s="81">
        <v>100</v>
      </c>
      <c r="H8" s="51">
        <v>98</v>
      </c>
      <c r="I8" s="51">
        <v>97</v>
      </c>
      <c r="J8" s="51">
        <v>97</v>
      </c>
      <c r="K8" s="51">
        <v>98</v>
      </c>
      <c r="L8" s="30">
        <f>SUM(F8,G8,H8,I8,J8,K8)</f>
        <v>588</v>
      </c>
      <c r="M8" s="51" t="s">
        <v>91</v>
      </c>
      <c r="O8" s="19"/>
      <c r="T8" s="2"/>
      <c r="U8" s="5"/>
      <c r="V8" s="2"/>
    </row>
    <row r="9" spans="1:22">
      <c r="A9" s="59" t="s">
        <v>29</v>
      </c>
      <c r="B9" s="95" t="s">
        <v>79</v>
      </c>
      <c r="C9" s="95" t="s">
        <v>82</v>
      </c>
      <c r="D9" s="1">
        <v>1998</v>
      </c>
      <c r="E9" s="53" t="s">
        <v>22</v>
      </c>
      <c r="F9" s="51">
        <v>98</v>
      </c>
      <c r="G9" s="51">
        <v>99</v>
      </c>
      <c r="H9" s="51">
        <v>97</v>
      </c>
      <c r="I9" s="51">
        <v>98</v>
      </c>
      <c r="J9" s="51">
        <v>98</v>
      </c>
      <c r="K9" s="51">
        <v>97</v>
      </c>
      <c r="L9" s="30">
        <f>SUM(F9,G9,H9,I9,J9,K9)</f>
        <v>587</v>
      </c>
      <c r="M9" s="54" t="s">
        <v>4</v>
      </c>
      <c r="O9" s="19"/>
      <c r="T9" s="2"/>
      <c r="U9" s="5"/>
      <c r="V9" s="2"/>
    </row>
    <row r="10" spans="1:22">
      <c r="A10" s="58" t="s">
        <v>30</v>
      </c>
      <c r="B10" s="84" t="s">
        <v>72</v>
      </c>
      <c r="C10" s="84" t="s">
        <v>73</v>
      </c>
      <c r="D10" s="77">
        <v>1968</v>
      </c>
      <c r="E10" s="53" t="s">
        <v>22</v>
      </c>
      <c r="F10" s="54">
        <v>96</v>
      </c>
      <c r="G10" s="54">
        <v>97</v>
      </c>
      <c r="H10" s="51">
        <v>98</v>
      </c>
      <c r="I10" s="51">
        <v>98</v>
      </c>
      <c r="J10" s="51">
        <v>97</v>
      </c>
      <c r="K10" s="51">
        <v>95</v>
      </c>
      <c r="L10" s="30">
        <f>SUM(F10,G10,H10,I10,J10,K10)</f>
        <v>581</v>
      </c>
      <c r="M10" s="54" t="s">
        <v>4</v>
      </c>
      <c r="O10" s="19"/>
      <c r="T10" s="2"/>
      <c r="U10" s="5"/>
      <c r="V10" s="2"/>
    </row>
    <row r="11" spans="1:22">
      <c r="A11" s="50" t="s">
        <v>31</v>
      </c>
      <c r="B11" s="9" t="s">
        <v>21</v>
      </c>
      <c r="C11" s="9" t="s">
        <v>61</v>
      </c>
      <c r="D11" s="82">
        <v>1971</v>
      </c>
      <c r="E11" s="53" t="s">
        <v>64</v>
      </c>
      <c r="F11" s="54">
        <v>96</v>
      </c>
      <c r="G11" s="54">
        <v>98</v>
      </c>
      <c r="H11" s="51">
        <v>98</v>
      </c>
      <c r="I11" s="51">
        <v>96</v>
      </c>
      <c r="J11" s="51">
        <v>92</v>
      </c>
      <c r="K11" s="51">
        <v>98</v>
      </c>
      <c r="L11" s="30">
        <f>SUM(F11,G11,H11,I11,J11,K11)</f>
        <v>578</v>
      </c>
      <c r="M11" s="54" t="s">
        <v>5</v>
      </c>
      <c r="O11" s="19"/>
      <c r="T11" s="2"/>
      <c r="U11" s="5"/>
      <c r="V11" s="2"/>
    </row>
    <row r="12" spans="1:22">
      <c r="A12" s="51" t="s">
        <v>32</v>
      </c>
      <c r="B12" s="9" t="s">
        <v>23</v>
      </c>
      <c r="C12" s="9" t="s">
        <v>66</v>
      </c>
      <c r="D12" s="68">
        <v>1987</v>
      </c>
      <c r="E12" s="53" t="s">
        <v>64</v>
      </c>
      <c r="F12" s="54">
        <v>97</v>
      </c>
      <c r="G12" s="54">
        <v>95</v>
      </c>
      <c r="H12" s="51">
        <v>95</v>
      </c>
      <c r="I12" s="51">
        <v>97</v>
      </c>
      <c r="J12" s="51">
        <v>94</v>
      </c>
      <c r="K12" s="51">
        <v>97</v>
      </c>
      <c r="L12" s="30">
        <f>SUM(F12,G12,H12,I12,J12,K12)</f>
        <v>575</v>
      </c>
      <c r="M12" s="51" t="s">
        <v>5</v>
      </c>
      <c r="O12" s="19"/>
      <c r="T12" s="2"/>
      <c r="U12" s="5"/>
      <c r="V12" s="2"/>
    </row>
    <row r="13" spans="1:22">
      <c r="A13" s="50" t="s">
        <v>33</v>
      </c>
      <c r="B13" s="66" t="s">
        <v>47</v>
      </c>
      <c r="C13" s="66" t="s">
        <v>68</v>
      </c>
      <c r="D13" s="82">
        <v>1974</v>
      </c>
      <c r="E13" s="53" t="s">
        <v>22</v>
      </c>
      <c r="F13" s="54">
        <v>94</v>
      </c>
      <c r="G13" s="54">
        <v>98</v>
      </c>
      <c r="H13" s="51">
        <v>96</v>
      </c>
      <c r="I13" s="51">
        <v>95</v>
      </c>
      <c r="J13" s="51">
        <v>97</v>
      </c>
      <c r="K13" s="51">
        <v>95</v>
      </c>
      <c r="L13" s="30">
        <f>SUM(F13,G13,H13,I13,J13,K13)</f>
        <v>575</v>
      </c>
      <c r="M13" s="51" t="s">
        <v>5</v>
      </c>
      <c r="O13" s="19"/>
      <c r="T13" s="2"/>
      <c r="U13" s="5"/>
      <c r="V13" s="2"/>
    </row>
    <row r="14" spans="1:22">
      <c r="A14" s="50" t="s">
        <v>34</v>
      </c>
      <c r="B14" s="9" t="s">
        <v>43</v>
      </c>
      <c r="C14" s="9" t="s">
        <v>67</v>
      </c>
      <c r="D14" s="77">
        <v>1970</v>
      </c>
      <c r="E14" s="53" t="s">
        <v>65</v>
      </c>
      <c r="F14" s="54">
        <v>94</v>
      </c>
      <c r="G14" s="51">
        <v>97</v>
      </c>
      <c r="H14" s="51">
        <v>97</v>
      </c>
      <c r="I14" s="51">
        <v>98</v>
      </c>
      <c r="J14" s="51">
        <v>95</v>
      </c>
      <c r="K14" s="51">
        <v>94</v>
      </c>
      <c r="L14" s="30">
        <f>SUM(F14,G14,H14,I14,J14,K14)</f>
        <v>575</v>
      </c>
      <c r="M14" s="51" t="s">
        <v>5</v>
      </c>
      <c r="O14" s="19"/>
      <c r="T14" s="2"/>
      <c r="U14" s="5"/>
      <c r="V14" s="2"/>
    </row>
    <row r="15" spans="1:22">
      <c r="A15" s="51" t="s">
        <v>35</v>
      </c>
      <c r="B15" s="9" t="s">
        <v>96</v>
      </c>
      <c r="C15" s="9" t="s">
        <v>97</v>
      </c>
      <c r="D15" s="77">
        <v>1972</v>
      </c>
      <c r="E15" s="53" t="s">
        <v>22</v>
      </c>
      <c r="F15" s="51">
        <v>94</v>
      </c>
      <c r="G15" s="51">
        <v>92</v>
      </c>
      <c r="H15" s="51">
        <v>95</v>
      </c>
      <c r="I15" s="51">
        <v>93</v>
      </c>
      <c r="J15" s="51">
        <v>95</v>
      </c>
      <c r="K15" s="51">
        <v>98</v>
      </c>
      <c r="L15" s="30">
        <f>SUM(F15,G15,H15,I15,J15,K15)</f>
        <v>567</v>
      </c>
      <c r="M15" s="51" t="s">
        <v>5</v>
      </c>
      <c r="N15" s="2"/>
      <c r="O15" s="19"/>
      <c r="T15" s="2"/>
      <c r="U15" s="5"/>
      <c r="V15" s="2"/>
    </row>
    <row r="16" spans="1:22">
      <c r="A16" s="50" t="s">
        <v>36</v>
      </c>
      <c r="B16" s="28" t="s">
        <v>42</v>
      </c>
      <c r="C16" s="28" t="s">
        <v>69</v>
      </c>
      <c r="D16" s="10">
        <v>1998</v>
      </c>
      <c r="E16" s="29" t="s">
        <v>64</v>
      </c>
      <c r="F16" s="54">
        <v>92</v>
      </c>
      <c r="G16" s="54">
        <v>95</v>
      </c>
      <c r="H16" s="51">
        <v>93</v>
      </c>
      <c r="I16" s="51">
        <v>96</v>
      </c>
      <c r="J16" s="51">
        <v>93</v>
      </c>
      <c r="K16" s="51">
        <v>97</v>
      </c>
      <c r="L16" s="30">
        <f>SUM(F16,G16,H16,I16,J16,K16)</f>
        <v>566</v>
      </c>
      <c r="M16" s="54" t="s">
        <v>5</v>
      </c>
      <c r="O16" s="19"/>
      <c r="T16" s="2"/>
      <c r="U16" s="5"/>
      <c r="V16" s="2"/>
    </row>
    <row r="17" spans="1:22">
      <c r="A17" s="50" t="s">
        <v>37</v>
      </c>
      <c r="B17" s="28" t="s">
        <v>41</v>
      </c>
      <c r="C17" s="28" t="s">
        <v>71</v>
      </c>
      <c r="D17" s="10">
        <v>1998</v>
      </c>
      <c r="E17" s="29" t="s">
        <v>65</v>
      </c>
      <c r="F17" s="51">
        <v>97</v>
      </c>
      <c r="G17" s="51">
        <v>91</v>
      </c>
      <c r="H17" s="51">
        <v>96</v>
      </c>
      <c r="I17" s="51">
        <v>92</v>
      </c>
      <c r="J17" s="51">
        <v>92</v>
      </c>
      <c r="K17" s="51">
        <v>93</v>
      </c>
      <c r="L17" s="30">
        <f>SUM(F17,G17,H17,I17,J17,K17)</f>
        <v>561</v>
      </c>
      <c r="M17" s="51" t="s">
        <v>5</v>
      </c>
      <c r="O17" s="19"/>
      <c r="T17" s="2"/>
      <c r="U17" s="5"/>
      <c r="V17" s="2"/>
    </row>
    <row r="18" spans="1:22">
      <c r="A18" s="51" t="s">
        <v>38</v>
      </c>
      <c r="B18" s="9" t="s">
        <v>83</v>
      </c>
      <c r="C18" s="9" t="s">
        <v>84</v>
      </c>
      <c r="D18" s="82">
        <v>1975</v>
      </c>
      <c r="E18" s="53" t="s">
        <v>65</v>
      </c>
      <c r="F18" s="54">
        <v>88</v>
      </c>
      <c r="G18" s="54">
        <v>93</v>
      </c>
      <c r="H18" s="50">
        <v>92</v>
      </c>
      <c r="I18" s="50">
        <v>94</v>
      </c>
      <c r="J18" s="50">
        <v>96</v>
      </c>
      <c r="K18" s="50">
        <v>94</v>
      </c>
      <c r="L18" s="30">
        <f>SUM(F18,G18,H18,I18,J18,K18)</f>
        <v>557</v>
      </c>
      <c r="M18" s="51" t="s">
        <v>10</v>
      </c>
      <c r="O18" s="19"/>
      <c r="T18" s="2"/>
      <c r="U18" s="5"/>
      <c r="V18" s="2"/>
    </row>
    <row r="19" spans="1:22">
      <c r="A19" s="50" t="s">
        <v>39</v>
      </c>
      <c r="B19" s="28" t="s">
        <v>45</v>
      </c>
      <c r="C19" s="28" t="s">
        <v>63</v>
      </c>
      <c r="D19" s="10">
        <v>2000</v>
      </c>
      <c r="E19" s="53" t="s">
        <v>64</v>
      </c>
      <c r="F19" s="54">
        <v>95</v>
      </c>
      <c r="G19" s="54">
        <v>94</v>
      </c>
      <c r="H19" s="51">
        <v>90</v>
      </c>
      <c r="I19" s="51">
        <v>90</v>
      </c>
      <c r="J19" s="51">
        <v>91</v>
      </c>
      <c r="K19" s="51">
        <v>94</v>
      </c>
      <c r="L19" s="30">
        <f>SUM(F19,G19,H19,I19,J19,K19)</f>
        <v>554</v>
      </c>
      <c r="M19" s="51" t="s">
        <v>10</v>
      </c>
      <c r="N19" s="7"/>
      <c r="O19" s="19"/>
      <c r="T19" s="2"/>
      <c r="U19" s="5"/>
      <c r="V19" s="2"/>
    </row>
    <row r="20" spans="1:22">
      <c r="A20" s="50" t="s">
        <v>40</v>
      </c>
      <c r="B20" s="74" t="s">
        <v>78</v>
      </c>
      <c r="C20" s="74" t="s">
        <v>63</v>
      </c>
      <c r="D20" s="10">
        <v>1973</v>
      </c>
      <c r="E20" s="29" t="s">
        <v>64</v>
      </c>
      <c r="F20" s="54">
        <v>94</v>
      </c>
      <c r="G20" s="54">
        <v>91</v>
      </c>
      <c r="H20" s="51">
        <v>94</v>
      </c>
      <c r="I20" s="51">
        <v>91</v>
      </c>
      <c r="J20" s="51">
        <v>93</v>
      </c>
      <c r="K20" s="51">
        <v>91</v>
      </c>
      <c r="L20" s="30">
        <f>SUM(F20,G20,H20,I20,J20,K20)</f>
        <v>554</v>
      </c>
      <c r="M20" s="54" t="s">
        <v>10</v>
      </c>
      <c r="N20" s="5"/>
      <c r="O20" s="19"/>
      <c r="T20" s="2"/>
      <c r="U20" s="5"/>
      <c r="V20" s="2"/>
    </row>
    <row r="21" spans="1:22">
      <c r="A21" s="51" t="s">
        <v>49</v>
      </c>
      <c r="B21" s="28" t="s">
        <v>90</v>
      </c>
      <c r="C21" s="28" t="s">
        <v>62</v>
      </c>
      <c r="D21" s="82">
        <v>2002</v>
      </c>
      <c r="E21" s="29" t="s">
        <v>64</v>
      </c>
      <c r="F21" s="54">
        <v>94</v>
      </c>
      <c r="G21" s="54">
        <v>92</v>
      </c>
      <c r="H21" s="51">
        <v>91</v>
      </c>
      <c r="I21" s="51">
        <v>89</v>
      </c>
      <c r="J21" s="51">
        <v>89</v>
      </c>
      <c r="K21" s="51">
        <v>93</v>
      </c>
      <c r="L21" s="30">
        <f>SUM(F21,G21,H21,I21,J21,K21)</f>
        <v>548</v>
      </c>
      <c r="M21" s="51" t="s">
        <v>10</v>
      </c>
      <c r="N21" s="7"/>
      <c r="O21" s="18"/>
      <c r="P21" s="5"/>
      <c r="Q21" s="5"/>
      <c r="T21" s="2"/>
      <c r="U21" s="5"/>
      <c r="V21" s="2"/>
    </row>
    <row r="22" spans="1:22">
      <c r="A22" s="50" t="s">
        <v>50</v>
      </c>
      <c r="B22" s="9" t="s">
        <v>94</v>
      </c>
      <c r="C22" s="9" t="s">
        <v>95</v>
      </c>
      <c r="D22" s="82">
        <v>1966</v>
      </c>
      <c r="E22" s="53" t="s">
        <v>98</v>
      </c>
      <c r="F22" s="54">
        <v>85</v>
      </c>
      <c r="G22" s="54">
        <v>91</v>
      </c>
      <c r="H22" s="51">
        <v>93</v>
      </c>
      <c r="I22" s="51">
        <v>94</v>
      </c>
      <c r="J22" s="51">
        <v>91</v>
      </c>
      <c r="K22" s="51">
        <v>90</v>
      </c>
      <c r="L22" s="30">
        <f>SUM(F22,G22,H22,I22,J22,K22)</f>
        <v>544</v>
      </c>
      <c r="M22" s="54" t="s">
        <v>10</v>
      </c>
      <c r="N22" s="2"/>
      <c r="O22" s="19"/>
      <c r="T22" s="2"/>
      <c r="U22" s="5"/>
      <c r="V22" s="2"/>
    </row>
    <row r="23" spans="1:22">
      <c r="A23" s="50" t="s">
        <v>51</v>
      </c>
      <c r="B23" s="9" t="s">
        <v>92</v>
      </c>
      <c r="C23" s="9" t="s">
        <v>93</v>
      </c>
      <c r="D23" s="82">
        <v>1956</v>
      </c>
      <c r="E23" s="53" t="s">
        <v>98</v>
      </c>
      <c r="F23" s="51">
        <v>90</v>
      </c>
      <c r="G23" s="51">
        <v>91</v>
      </c>
      <c r="H23" s="51">
        <v>92</v>
      </c>
      <c r="I23" s="51">
        <v>90</v>
      </c>
      <c r="J23" s="51">
        <v>89</v>
      </c>
      <c r="K23" s="51">
        <v>89</v>
      </c>
      <c r="L23" s="30">
        <f>SUM(F23,G23,H23,I23,J23,K23)</f>
        <v>541</v>
      </c>
      <c r="M23" s="51" t="s">
        <v>10</v>
      </c>
      <c r="N23" s="5"/>
      <c r="O23" s="18"/>
      <c r="P23" s="2"/>
      <c r="Q23" s="2"/>
      <c r="T23" s="2"/>
      <c r="U23" s="5"/>
      <c r="V23" s="2"/>
    </row>
    <row r="24" spans="1:22">
      <c r="A24" s="51" t="s">
        <v>52</v>
      </c>
      <c r="B24" s="9" t="s">
        <v>74</v>
      </c>
      <c r="C24" s="9" t="s">
        <v>75</v>
      </c>
      <c r="D24" s="10">
        <v>1948</v>
      </c>
      <c r="E24" s="29" t="s">
        <v>22</v>
      </c>
      <c r="F24" s="54">
        <v>88</v>
      </c>
      <c r="G24" s="54">
        <v>95</v>
      </c>
      <c r="H24" s="51">
        <v>86</v>
      </c>
      <c r="I24" s="51">
        <v>90</v>
      </c>
      <c r="J24" s="51">
        <v>86</v>
      </c>
      <c r="K24" s="51">
        <v>86</v>
      </c>
      <c r="L24" s="30">
        <f>SUM(F24,G24,H24,I24,J24,K24)</f>
        <v>531</v>
      </c>
      <c r="M24" s="54"/>
      <c r="N24" s="69"/>
      <c r="O24" s="18"/>
      <c r="P24" s="2"/>
      <c r="Q24" s="2"/>
      <c r="T24" s="2"/>
      <c r="U24" s="69"/>
      <c r="V24" s="2"/>
    </row>
    <row r="25" spans="1:22">
      <c r="A25" s="50" t="s">
        <v>53</v>
      </c>
      <c r="B25" s="9" t="s">
        <v>46</v>
      </c>
      <c r="C25" s="9" t="s">
        <v>70</v>
      </c>
      <c r="D25" s="82">
        <v>1936</v>
      </c>
      <c r="E25" s="53" t="s">
        <v>22</v>
      </c>
      <c r="F25" s="54">
        <v>85</v>
      </c>
      <c r="G25" s="54">
        <v>87</v>
      </c>
      <c r="H25" s="51">
        <v>90</v>
      </c>
      <c r="I25" s="51">
        <v>91</v>
      </c>
      <c r="J25" s="51">
        <v>87</v>
      </c>
      <c r="K25" s="51">
        <v>82</v>
      </c>
      <c r="L25" s="30">
        <f>SUM(F25,G25,H25,I25,J25,K25)</f>
        <v>522</v>
      </c>
      <c r="M25" s="54"/>
      <c r="N25" s="5"/>
      <c r="O25" s="19"/>
      <c r="T25" s="2"/>
      <c r="U25" s="5"/>
      <c r="V25" s="2"/>
    </row>
    <row r="26" spans="1:22">
      <c r="A26" s="51"/>
      <c r="B26" s="9"/>
      <c r="C26" s="9"/>
      <c r="D26" s="68"/>
      <c r="E26" s="53"/>
      <c r="F26" s="10"/>
      <c r="G26" s="10"/>
      <c r="H26" s="10"/>
      <c r="I26" s="10"/>
      <c r="J26" s="10"/>
      <c r="K26" s="10"/>
      <c r="L26" s="12"/>
      <c r="M26" s="54"/>
      <c r="N26" s="69"/>
      <c r="O26" s="19"/>
      <c r="T26" s="2"/>
      <c r="U26" s="69"/>
      <c r="V26" s="2"/>
    </row>
    <row r="27" spans="1:22">
      <c r="A27" s="5"/>
      <c r="B27" s="9"/>
      <c r="C27" s="9"/>
      <c r="D27" s="1"/>
      <c r="E27" s="19"/>
      <c r="F27" s="10"/>
      <c r="G27" s="10"/>
      <c r="H27" s="10"/>
      <c r="I27" s="10"/>
      <c r="J27" s="10"/>
      <c r="K27" s="10"/>
      <c r="L27" s="12"/>
      <c r="M27" s="54"/>
      <c r="N27" s="5"/>
      <c r="O27" s="19"/>
      <c r="T27" s="2"/>
      <c r="U27" s="5"/>
      <c r="V27" s="2"/>
    </row>
    <row r="28" spans="1:22">
      <c r="A28" s="9" t="s">
        <v>17</v>
      </c>
      <c r="D28" s="1"/>
      <c r="E28" s="19"/>
      <c r="F28" s="10"/>
      <c r="G28" s="10"/>
      <c r="H28" s="10"/>
      <c r="I28" s="10"/>
      <c r="J28" s="10"/>
      <c r="K28" s="10"/>
      <c r="L28" s="12"/>
      <c r="M28" s="5"/>
      <c r="N28" s="1"/>
      <c r="O28" s="19"/>
      <c r="T28" s="2"/>
      <c r="U28" s="5"/>
      <c r="V28" s="2"/>
    </row>
    <row r="29" spans="1:22">
      <c r="A29" s="9" t="s">
        <v>56</v>
      </c>
      <c r="D29" s="68"/>
      <c r="E29" s="19"/>
      <c r="F29" s="10"/>
      <c r="G29" s="10"/>
      <c r="H29" s="10"/>
      <c r="I29" s="10"/>
      <c r="J29" s="10"/>
      <c r="K29" s="10"/>
      <c r="L29" s="12"/>
      <c r="M29" s="69"/>
      <c r="N29" s="68"/>
      <c r="O29" s="19"/>
      <c r="T29" s="2"/>
      <c r="U29" s="69"/>
      <c r="V29" s="2"/>
    </row>
    <row r="30" spans="1:22">
      <c r="A30" s="9" t="s">
        <v>89</v>
      </c>
      <c r="D30" s="1"/>
      <c r="E30" s="19"/>
      <c r="F30" s="10"/>
      <c r="G30" s="10"/>
      <c r="H30" s="10"/>
      <c r="I30" s="10"/>
      <c r="J30" s="10"/>
      <c r="K30" s="10"/>
      <c r="L30" s="12"/>
      <c r="M30" s="1"/>
      <c r="N30" s="1"/>
      <c r="O30" s="19"/>
      <c r="T30" s="2"/>
      <c r="U30" s="5"/>
      <c r="V30" s="2"/>
    </row>
    <row r="31" spans="1:22">
      <c r="A31" s="38" t="s">
        <v>100</v>
      </c>
      <c r="B31" s="39"/>
      <c r="C31" s="39"/>
      <c r="D31" s="1"/>
      <c r="E31" s="19"/>
      <c r="F31" s="10"/>
      <c r="G31" s="10"/>
      <c r="H31" s="10"/>
      <c r="I31" s="10"/>
      <c r="J31" s="10"/>
      <c r="K31" s="10"/>
      <c r="L31" s="12"/>
      <c r="M31" s="5"/>
      <c r="N31" s="1"/>
      <c r="O31" s="19"/>
      <c r="T31" s="2"/>
      <c r="U31" s="5"/>
      <c r="V31" s="2"/>
    </row>
    <row r="32" spans="1:22">
      <c r="A32" s="5"/>
      <c r="D32" s="1"/>
      <c r="E32" s="19"/>
      <c r="F32" s="10"/>
      <c r="G32" s="10"/>
      <c r="H32" s="10"/>
      <c r="I32" s="10"/>
      <c r="J32" s="10"/>
      <c r="K32" s="10"/>
      <c r="L32" s="12"/>
      <c r="M32" s="1"/>
      <c r="N32" s="2"/>
      <c r="O32" s="19"/>
      <c r="T32" s="2"/>
      <c r="U32" s="5"/>
      <c r="V32" s="2"/>
    </row>
    <row r="33" spans="1:22">
      <c r="A33" s="5"/>
      <c r="D33" s="1"/>
      <c r="E33" s="19"/>
      <c r="F33" s="10"/>
      <c r="G33" s="10"/>
      <c r="H33" s="10"/>
      <c r="I33" s="10"/>
      <c r="J33" s="10"/>
      <c r="K33" s="10"/>
      <c r="L33" s="12"/>
      <c r="M33" s="2"/>
      <c r="N33" s="2"/>
      <c r="O33" s="19"/>
      <c r="T33" s="2"/>
      <c r="U33" s="5"/>
      <c r="V33" s="2"/>
    </row>
    <row r="34" spans="1:22">
      <c r="A34" s="5"/>
      <c r="D34" s="1"/>
      <c r="E34" s="19"/>
      <c r="F34" s="10"/>
      <c r="G34" s="10"/>
      <c r="M34" s="2"/>
      <c r="N34" s="2"/>
      <c r="O34" s="19"/>
      <c r="T34" s="2"/>
      <c r="U34" s="5"/>
      <c r="V34" s="2"/>
    </row>
    <row r="35" spans="1:22">
      <c r="A35" s="5"/>
      <c r="B35" s="2"/>
      <c r="C35" s="2"/>
      <c r="D35" s="21"/>
      <c r="E35" s="25"/>
      <c r="F35" s="10"/>
      <c r="G35" s="10"/>
      <c r="H35" s="2"/>
      <c r="I35" s="2"/>
      <c r="J35" s="2"/>
      <c r="K35" s="2"/>
      <c r="L35" s="2"/>
      <c r="M35" s="2"/>
      <c r="N35" s="2"/>
      <c r="O35" s="19"/>
      <c r="T35" s="2"/>
      <c r="U35" s="5"/>
      <c r="V35" s="2"/>
    </row>
    <row r="36" spans="1:22">
      <c r="A36" s="5"/>
      <c r="B36" s="9"/>
      <c r="C36" s="9"/>
      <c r="D36" s="1"/>
      <c r="E36" s="19"/>
      <c r="F36" s="10"/>
      <c r="G36" s="10"/>
      <c r="M36" s="2"/>
      <c r="N36" s="2"/>
      <c r="O36" s="19"/>
      <c r="T36" s="2"/>
      <c r="U36" s="5"/>
      <c r="V36" s="2"/>
    </row>
    <row r="37" spans="1:22">
      <c r="A37" s="5"/>
      <c r="B37" s="9"/>
      <c r="C37" s="9"/>
      <c r="D37" s="1"/>
      <c r="E37" s="19"/>
      <c r="F37" s="10"/>
      <c r="G37" s="10"/>
      <c r="M37" s="2"/>
      <c r="N37" s="2"/>
      <c r="O37" s="19"/>
      <c r="T37" s="2"/>
      <c r="U37" s="5"/>
      <c r="V37" s="2"/>
    </row>
    <row r="38" spans="1:22">
      <c r="A38" s="5"/>
      <c r="B38" s="9"/>
      <c r="C38" s="9"/>
      <c r="D38" s="1"/>
      <c r="E38" s="19"/>
      <c r="F38" s="10"/>
      <c r="G38" s="10"/>
      <c r="H38" s="2"/>
      <c r="I38" s="2"/>
      <c r="J38" s="2"/>
      <c r="K38" s="2"/>
      <c r="L38" s="2"/>
      <c r="M38" s="2"/>
      <c r="N38" s="2"/>
      <c r="O38" s="19"/>
      <c r="T38" s="2"/>
      <c r="U38" s="5"/>
      <c r="V38" s="2"/>
    </row>
    <row r="39" spans="1:22">
      <c r="A39" s="5"/>
      <c r="B39" s="2"/>
      <c r="C39" s="2"/>
      <c r="D39" s="1"/>
      <c r="E39" s="19"/>
      <c r="F39" s="10"/>
      <c r="G39" s="10"/>
      <c r="H39" s="2"/>
      <c r="I39" s="2"/>
      <c r="J39" s="2"/>
      <c r="K39" s="2"/>
      <c r="L39" s="2"/>
      <c r="M39" s="2"/>
      <c r="N39" s="2"/>
      <c r="O39" s="19"/>
      <c r="T39" s="2"/>
      <c r="U39" s="5"/>
      <c r="V39" s="2"/>
    </row>
    <row r="40" spans="1:22">
      <c r="A40" s="5"/>
      <c r="B40" s="2"/>
      <c r="C40" s="2"/>
      <c r="D40" s="10"/>
      <c r="E40" s="19"/>
      <c r="F40" s="10"/>
      <c r="G40" s="10"/>
      <c r="H40" s="2"/>
      <c r="I40" s="2"/>
      <c r="J40" s="2"/>
      <c r="K40" s="2"/>
      <c r="L40" s="2"/>
    </row>
    <row r="41" spans="1:22">
      <c r="A41" s="5"/>
      <c r="B41" s="2"/>
      <c r="C41" s="2"/>
      <c r="D41" s="21"/>
      <c r="E41" s="25"/>
      <c r="F41" s="10"/>
      <c r="G41" s="10"/>
      <c r="H41" s="2"/>
      <c r="I41" s="2"/>
      <c r="J41" s="2"/>
      <c r="K41" s="2"/>
      <c r="L41" s="2"/>
      <c r="M41" s="2"/>
      <c r="N41" s="2"/>
    </row>
    <row r="42" spans="1:22">
      <c r="A42" s="5"/>
      <c r="B42" s="2"/>
      <c r="C42" s="2"/>
      <c r="F42" s="10"/>
      <c r="G42" s="10"/>
      <c r="H42" s="2"/>
      <c r="I42" s="2"/>
      <c r="J42" s="2"/>
      <c r="K42" s="2"/>
      <c r="L42" s="2"/>
      <c r="M42" s="2"/>
      <c r="N42" s="2"/>
      <c r="O42" s="19"/>
      <c r="U42" s="1"/>
    </row>
    <row r="43" spans="1:22">
      <c r="A43" s="5"/>
      <c r="B43" s="2"/>
      <c r="C43" s="2"/>
      <c r="E43" s="1"/>
      <c r="F43" s="10"/>
      <c r="G43" s="10"/>
      <c r="H43" s="2"/>
      <c r="I43" s="2"/>
      <c r="J43" s="2"/>
      <c r="K43" s="2"/>
      <c r="L43" s="2"/>
      <c r="M43" s="2"/>
      <c r="N43" s="2"/>
      <c r="O43" s="19"/>
      <c r="T43" s="2"/>
      <c r="U43" s="5"/>
      <c r="V43" s="2"/>
    </row>
    <row r="44" spans="1:22">
      <c r="A44" s="5"/>
      <c r="B44" s="2"/>
      <c r="C44" s="2"/>
      <c r="E44" s="1"/>
      <c r="F44" s="10"/>
      <c r="G44" s="10"/>
      <c r="H44" s="2"/>
      <c r="I44" s="2"/>
      <c r="J44" s="2"/>
      <c r="K44" s="2"/>
      <c r="L44" s="2"/>
      <c r="M44" s="2"/>
      <c r="N44" s="2"/>
    </row>
    <row r="45" spans="1:22">
      <c r="A45" s="5"/>
      <c r="B45" s="2"/>
      <c r="C45" s="2"/>
      <c r="D45" s="19" t="s">
        <v>20</v>
      </c>
      <c r="E45" s="19"/>
      <c r="F45" s="10"/>
      <c r="G45" s="10"/>
      <c r="H45" s="2"/>
      <c r="I45" s="2"/>
      <c r="J45" s="2"/>
      <c r="K45" s="2"/>
      <c r="L45" s="2"/>
      <c r="M45" s="2"/>
      <c r="N45" s="2"/>
    </row>
    <row r="46" spans="1:22">
      <c r="A46" s="5"/>
      <c r="B46" s="2"/>
      <c r="C46" s="2"/>
      <c r="D46" s="39"/>
      <c r="E46" s="39"/>
      <c r="F46" s="10"/>
      <c r="G46" s="10"/>
      <c r="H46" s="2"/>
      <c r="I46" s="2"/>
      <c r="J46" s="2"/>
      <c r="K46" s="2"/>
      <c r="L46" s="2"/>
      <c r="M46" s="2"/>
      <c r="N46" s="2"/>
    </row>
    <row r="47" spans="1:22">
      <c r="A47" s="5"/>
      <c r="B47" s="2"/>
      <c r="C47" s="2"/>
      <c r="D47" s="1"/>
      <c r="E47" s="1"/>
      <c r="F47" s="38"/>
      <c r="G47" s="10"/>
      <c r="H47" s="2"/>
      <c r="I47" s="2"/>
      <c r="J47" s="2"/>
      <c r="K47" s="2"/>
      <c r="L47" s="2"/>
      <c r="M47" s="2"/>
      <c r="N47" s="2"/>
    </row>
    <row r="48" spans="1:22">
      <c r="A48" s="5"/>
      <c r="B48" s="2"/>
      <c r="C48" s="2"/>
      <c r="D48" s="1"/>
      <c r="E48" s="1"/>
      <c r="F48" s="10"/>
      <c r="G48" s="10"/>
      <c r="H48" s="2"/>
      <c r="I48" s="2"/>
      <c r="J48" s="2"/>
      <c r="K48" s="2"/>
      <c r="L48" s="2"/>
      <c r="M48" s="2"/>
      <c r="N48" s="2"/>
    </row>
    <row r="49" spans="1:14">
      <c r="A49" s="5"/>
      <c r="B49" s="2"/>
      <c r="C49" s="2"/>
      <c r="F49" s="10"/>
      <c r="H49" s="2"/>
      <c r="I49" s="2"/>
      <c r="J49" s="2"/>
      <c r="K49" s="2"/>
      <c r="L49" s="2"/>
      <c r="M49" s="2"/>
      <c r="N49" s="2"/>
    </row>
    <row r="50" spans="1:14">
      <c r="A50" s="5"/>
      <c r="B50" s="2"/>
      <c r="C50" s="2"/>
      <c r="D50" s="5"/>
      <c r="E50" s="5"/>
      <c r="G50" s="2"/>
      <c r="H50" s="2"/>
      <c r="I50" s="2"/>
      <c r="J50" s="2"/>
      <c r="K50" s="2"/>
      <c r="L50" s="2"/>
      <c r="M50" s="2"/>
      <c r="N50" s="2"/>
    </row>
    <row r="51" spans="1:14">
      <c r="A51" s="5"/>
      <c r="B51" s="9"/>
      <c r="C51" s="9"/>
      <c r="D51" s="10"/>
      <c r="E51" s="9"/>
      <c r="F51" s="2"/>
      <c r="H51" s="2"/>
      <c r="I51" s="2"/>
      <c r="J51" s="2"/>
      <c r="K51" s="2"/>
      <c r="L51" s="2"/>
      <c r="M51" s="2"/>
      <c r="N51" s="2"/>
    </row>
    <row r="52" spans="1:14">
      <c r="A52" s="5"/>
      <c r="B52" s="2"/>
      <c r="C52" s="2"/>
      <c r="D52" s="10"/>
      <c r="E52" s="9"/>
      <c r="H52" s="2"/>
      <c r="I52" s="2"/>
      <c r="J52" s="2"/>
      <c r="K52" s="2"/>
      <c r="L52" s="2"/>
      <c r="M52" s="2"/>
      <c r="N52" s="2"/>
    </row>
    <row r="53" spans="1:14">
      <c r="A53" s="5"/>
      <c r="B53" s="2"/>
      <c r="C53" s="2"/>
      <c r="D53" s="10"/>
      <c r="E53" s="9"/>
      <c r="G53" s="2"/>
      <c r="H53" s="2"/>
      <c r="I53" s="2"/>
      <c r="J53" s="2"/>
      <c r="K53" s="2"/>
      <c r="L53" s="2"/>
      <c r="M53" s="2"/>
      <c r="N53" s="2"/>
    </row>
    <row r="54" spans="1:14">
      <c r="A54" s="5"/>
      <c r="B54" s="2"/>
      <c r="C54" s="2"/>
      <c r="D54" s="5"/>
      <c r="E54" s="5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5"/>
      <c r="B55" s="2"/>
      <c r="C55" s="2"/>
      <c r="D55" s="5"/>
      <c r="E55" s="5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 s="5"/>
      <c r="B56" s="2"/>
      <c r="C56" s="2"/>
      <c r="D56" s="5"/>
      <c r="E56" s="5"/>
      <c r="F56" s="2"/>
      <c r="G56" s="2"/>
      <c r="H56" s="2"/>
      <c r="I56" s="2"/>
      <c r="J56" s="2"/>
      <c r="K56" s="2"/>
      <c r="L56" s="2"/>
      <c r="M56" s="2"/>
      <c r="N56" s="2"/>
    </row>
    <row r="57" spans="1:14">
      <c r="A57" s="5"/>
      <c r="B57" s="2"/>
      <c r="C57" s="2"/>
      <c r="D57" s="5"/>
      <c r="E57" s="5"/>
      <c r="F57" s="2"/>
      <c r="G57" s="2"/>
      <c r="H57" s="2"/>
      <c r="I57" s="2"/>
      <c r="J57" s="2"/>
      <c r="K57" s="2"/>
      <c r="L57" s="2"/>
      <c r="M57" s="2"/>
      <c r="N57" s="2"/>
    </row>
    <row r="58" spans="1:14">
      <c r="A58" s="5"/>
      <c r="B58" s="2"/>
      <c r="C58" s="2"/>
      <c r="D58" s="5"/>
      <c r="E58" s="5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A59" s="5"/>
      <c r="B59" s="2"/>
      <c r="C59" s="2"/>
      <c r="D59" s="5"/>
      <c r="E59" s="5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s="5"/>
      <c r="B60" s="9"/>
      <c r="C60" s="9"/>
      <c r="D60" s="5"/>
      <c r="E60" s="5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D61" s="5"/>
      <c r="E61" s="5"/>
      <c r="F61" s="2"/>
      <c r="G61" s="2"/>
      <c r="M61" s="2"/>
      <c r="N61" s="2"/>
    </row>
    <row r="62" spans="1:14">
      <c r="B62" s="2"/>
      <c r="C62" s="2"/>
      <c r="D62" s="5"/>
      <c r="E62" s="5"/>
      <c r="F62" s="2"/>
      <c r="G62" s="2"/>
      <c r="M62" s="2"/>
      <c r="N62" s="2"/>
    </row>
    <row r="63" spans="1:14">
      <c r="B63" s="2"/>
      <c r="C63" s="2"/>
      <c r="D63" s="5"/>
      <c r="E63" s="5"/>
      <c r="F63" s="2"/>
      <c r="G63" s="2"/>
      <c r="M63" s="2"/>
      <c r="N63" s="2"/>
    </row>
    <row r="64" spans="1:14">
      <c r="D64" s="5"/>
      <c r="E64" s="5"/>
      <c r="F64" s="2"/>
      <c r="G64" s="2"/>
      <c r="M64" s="2"/>
      <c r="N64" s="2"/>
    </row>
    <row r="65" spans="2:14">
      <c r="B65" s="2"/>
      <c r="C65" s="2"/>
      <c r="D65" s="5"/>
      <c r="E65" s="5"/>
      <c r="F65" s="2"/>
      <c r="G65" s="2"/>
      <c r="M65" s="2"/>
      <c r="N65" s="2"/>
    </row>
    <row r="66" spans="2:14">
      <c r="B66" s="9"/>
      <c r="C66" s="9"/>
      <c r="D66" s="10"/>
      <c r="E66" s="10"/>
      <c r="F66" s="2"/>
      <c r="G66" s="2"/>
      <c r="N66" s="2"/>
    </row>
    <row r="67" spans="2:14">
      <c r="B67" s="9"/>
      <c r="C67" s="9"/>
      <c r="D67" s="5"/>
      <c r="E67" s="5"/>
      <c r="F67" s="2"/>
      <c r="G67" s="2"/>
      <c r="N67" s="2"/>
    </row>
    <row r="68" spans="2:14">
      <c r="D68" s="5"/>
      <c r="E68" s="5"/>
      <c r="F68" s="2"/>
      <c r="G68" s="2"/>
      <c r="N68" s="2"/>
    </row>
    <row r="69" spans="2:14">
      <c r="B69" s="2"/>
      <c r="C69" s="2"/>
      <c r="D69" s="5"/>
      <c r="E69" s="5"/>
      <c r="F69" s="2"/>
      <c r="G69" s="2"/>
      <c r="N69" s="2"/>
    </row>
    <row r="70" spans="2:14">
      <c r="D70" s="5"/>
      <c r="E70" s="5"/>
      <c r="F70" s="2"/>
      <c r="G70" s="2"/>
      <c r="N70" s="2"/>
    </row>
    <row r="71" spans="2:14">
      <c r="D71" s="5"/>
      <c r="E71" s="5"/>
      <c r="F71" s="2"/>
      <c r="G71" s="2"/>
      <c r="N71" s="2"/>
    </row>
    <row r="72" spans="2:14">
      <c r="D72" s="5"/>
      <c r="E72" s="5"/>
      <c r="F72" s="2"/>
      <c r="G72" s="2"/>
      <c r="N72" s="2"/>
    </row>
    <row r="73" spans="2:14">
      <c r="D73" s="5"/>
      <c r="E73" s="5"/>
      <c r="F73" s="2"/>
      <c r="G73" s="2"/>
      <c r="N73" s="2"/>
    </row>
    <row r="74" spans="2:14">
      <c r="D74" s="5"/>
      <c r="E74" s="5"/>
      <c r="F74" s="2"/>
      <c r="G74" s="2"/>
      <c r="N74" s="2"/>
    </row>
    <row r="75" spans="2:14">
      <c r="D75" s="10"/>
      <c r="E75" s="10"/>
      <c r="F75" s="2"/>
      <c r="G75" s="2"/>
      <c r="N75" s="2"/>
    </row>
    <row r="76" spans="2:14">
      <c r="D76" s="1"/>
      <c r="E76" s="1"/>
      <c r="F76" s="2"/>
      <c r="N76" s="2"/>
    </row>
    <row r="77" spans="2:14">
      <c r="D77" s="5"/>
      <c r="E77" s="5"/>
      <c r="N77" s="2"/>
    </row>
    <row r="78" spans="2:14">
      <c r="D78" s="5"/>
      <c r="E78" s="5"/>
    </row>
    <row r="79" spans="2:14">
      <c r="D79" s="1"/>
      <c r="E79" s="1"/>
    </row>
    <row r="80" spans="2:14">
      <c r="D80" s="5"/>
      <c r="E80" s="5"/>
    </row>
    <row r="81" spans="4:5">
      <c r="D81" s="10"/>
      <c r="E81" s="10"/>
    </row>
    <row r="82" spans="4:5">
      <c r="D82" s="10"/>
      <c r="E82" s="10"/>
    </row>
    <row r="83" spans="4:5">
      <c r="D83" s="1"/>
      <c r="E83" s="1"/>
    </row>
    <row r="84" spans="4:5">
      <c r="D84" s="5"/>
      <c r="E84" s="5"/>
    </row>
    <row r="85" spans="4:5">
      <c r="D85" s="1"/>
      <c r="E85" s="1"/>
    </row>
    <row r="86" spans="4:5">
      <c r="D86" s="1"/>
      <c r="E86" s="1"/>
    </row>
  </sheetData>
  <sortState ref="B8:M25">
    <sortCondition descending="1" ref="L8:L25"/>
    <sortCondition descending="1" ref="K8:K25"/>
    <sortCondition descending="1" ref="J8:J25"/>
    <sortCondition descending="1" ref="I8:I25"/>
  </sortState>
  <mergeCells count="3">
    <mergeCell ref="B7:C7"/>
    <mergeCell ref="A2:M2"/>
    <mergeCell ref="J5:L5"/>
  </mergeCells>
  <phoneticPr fontId="0" type="noConversion"/>
  <pageMargins left="0.56999999999999995" right="0.38" top="0.98425196850393704" bottom="0.98425196850393704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73"/>
  <sheetViews>
    <sheetView tabSelected="1" zoomScale="150" zoomScaleNormal="150" workbookViewId="0">
      <selection activeCell="G20" sqref="G20"/>
    </sheetView>
  </sheetViews>
  <sheetFormatPr defaultRowHeight="12.75"/>
  <cols>
    <col min="1" max="1" width="25" customWidth="1"/>
    <col min="2" max="2" width="11" customWidth="1"/>
    <col min="3" max="3" width="12.7109375" bestFit="1" customWidth="1"/>
    <col min="4" max="4" width="7.140625" customWidth="1"/>
    <col min="5" max="5" width="16.5703125" bestFit="1" customWidth="1"/>
    <col min="8" max="8" width="21.5703125" customWidth="1"/>
  </cols>
  <sheetData>
    <row r="2" spans="1:14" ht="18">
      <c r="A2" s="87" t="s">
        <v>85</v>
      </c>
      <c r="B2" s="87"/>
      <c r="C2" s="87"/>
      <c r="D2" s="87"/>
      <c r="E2" s="87"/>
      <c r="F2" s="57"/>
    </row>
    <row r="3" spans="1:14">
      <c r="A3" s="39"/>
      <c r="B3" s="39"/>
      <c r="C3" s="39"/>
      <c r="D3" s="39"/>
      <c r="E3" s="39"/>
    </row>
    <row r="4" spans="1:14">
      <c r="A4" s="39"/>
      <c r="B4" s="73" t="s">
        <v>59</v>
      </c>
      <c r="C4" s="39"/>
      <c r="D4" s="39"/>
      <c r="E4" s="39"/>
    </row>
    <row r="5" spans="1:14">
      <c r="E5" s="65" t="s">
        <v>87</v>
      </c>
    </row>
    <row r="6" spans="1:14">
      <c r="H6" s="2"/>
      <c r="I6" s="5"/>
      <c r="J6" s="2"/>
    </row>
    <row r="7" spans="1:14">
      <c r="A7" s="4" t="s">
        <v>18</v>
      </c>
      <c r="B7" s="89" t="s">
        <v>1</v>
      </c>
      <c r="C7" s="89"/>
      <c r="D7" s="4" t="s">
        <v>2</v>
      </c>
      <c r="E7" s="4" t="s">
        <v>3</v>
      </c>
      <c r="H7" s="2"/>
      <c r="I7" s="5"/>
      <c r="J7" s="2"/>
    </row>
    <row r="8" spans="1:14">
      <c r="A8" s="22"/>
      <c r="B8" s="22"/>
      <c r="C8" s="22"/>
      <c r="D8" s="22"/>
      <c r="E8" s="22"/>
      <c r="H8" s="2"/>
      <c r="I8" s="5"/>
      <c r="J8" s="2"/>
    </row>
    <row r="9" spans="1:14">
      <c r="A9" s="22"/>
      <c r="B9" s="22"/>
      <c r="C9" s="22"/>
      <c r="D9" s="22"/>
      <c r="E9" s="22"/>
      <c r="H9" s="2"/>
      <c r="I9" s="5"/>
      <c r="J9" s="2"/>
    </row>
    <row r="10" spans="1:14">
      <c r="A10" s="24" t="s">
        <v>19</v>
      </c>
      <c r="B10" s="95" t="s">
        <v>79</v>
      </c>
      <c r="C10" s="95" t="s">
        <v>82</v>
      </c>
      <c r="D10" s="82">
        <v>1998</v>
      </c>
      <c r="E10" s="53" t="s">
        <v>22</v>
      </c>
      <c r="F10" s="2"/>
      <c r="G10" s="2"/>
      <c r="H10" s="5"/>
      <c r="I10" s="18"/>
      <c r="L10" s="2"/>
      <c r="M10" s="5"/>
      <c r="N10" s="2"/>
    </row>
    <row r="11" spans="1:14">
      <c r="A11" s="24"/>
      <c r="B11" s="9"/>
      <c r="C11" s="9"/>
      <c r="D11" s="1"/>
      <c r="E11" s="44"/>
      <c r="F11" s="2"/>
      <c r="G11" s="2"/>
      <c r="H11" s="5"/>
      <c r="I11" s="18"/>
      <c r="L11" s="2"/>
      <c r="M11" s="5"/>
      <c r="N11" s="2"/>
    </row>
    <row r="12" spans="1:14">
      <c r="A12" s="55" t="s">
        <v>26</v>
      </c>
      <c r="B12" s="74" t="s">
        <v>80</v>
      </c>
      <c r="C12" s="74" t="s">
        <v>81</v>
      </c>
      <c r="D12" s="82">
        <v>1998</v>
      </c>
      <c r="E12" s="53" t="s">
        <v>22</v>
      </c>
      <c r="F12" s="37" t="s">
        <v>20</v>
      </c>
      <c r="G12" s="37"/>
      <c r="H12" s="5"/>
      <c r="I12" s="18"/>
      <c r="L12" s="2"/>
      <c r="M12" s="5"/>
      <c r="N12" s="2"/>
    </row>
    <row r="13" spans="1:14">
      <c r="A13" s="55"/>
      <c r="B13" s="9" t="s">
        <v>94</v>
      </c>
      <c r="C13" s="9" t="s">
        <v>95</v>
      </c>
      <c r="D13" s="82">
        <v>1966</v>
      </c>
      <c r="E13" s="53" t="s">
        <v>98</v>
      </c>
      <c r="F13" s="37"/>
      <c r="G13" s="37"/>
      <c r="H13" s="83"/>
      <c r="I13" s="18"/>
      <c r="L13" s="2"/>
      <c r="M13" s="83"/>
      <c r="N13" s="2"/>
    </row>
    <row r="14" spans="1:14">
      <c r="A14" s="55"/>
      <c r="B14" s="9" t="s">
        <v>92</v>
      </c>
      <c r="C14" s="9" t="s">
        <v>93</v>
      </c>
      <c r="D14" s="82">
        <v>1956</v>
      </c>
      <c r="E14" s="53" t="s">
        <v>98</v>
      </c>
      <c r="F14" s="37"/>
      <c r="G14" s="37"/>
      <c r="H14" s="83"/>
      <c r="I14" s="18"/>
      <c r="L14" s="2"/>
      <c r="M14" s="83"/>
      <c r="N14" s="2"/>
    </row>
    <row r="15" spans="1:14">
      <c r="A15" s="55"/>
      <c r="B15" s="9" t="s">
        <v>21</v>
      </c>
      <c r="C15" s="9" t="s">
        <v>61</v>
      </c>
      <c r="D15" s="82">
        <v>1971</v>
      </c>
      <c r="E15" s="53" t="s">
        <v>64</v>
      </c>
      <c r="F15" s="37"/>
      <c r="G15" s="37"/>
      <c r="H15" s="83"/>
      <c r="I15" s="18"/>
      <c r="L15" s="2"/>
      <c r="M15" s="83"/>
      <c r="N15" s="2"/>
    </row>
    <row r="16" spans="1:14">
      <c r="A16" s="55"/>
      <c r="B16" s="74" t="s">
        <v>78</v>
      </c>
      <c r="C16" s="74" t="s">
        <v>63</v>
      </c>
      <c r="D16" s="10">
        <v>1973</v>
      </c>
      <c r="E16" s="29" t="s">
        <v>64</v>
      </c>
      <c r="F16" s="37"/>
      <c r="G16" s="37"/>
      <c r="H16" s="83"/>
      <c r="I16" s="18"/>
      <c r="L16" s="2"/>
      <c r="M16" s="83"/>
      <c r="N16" s="2"/>
    </row>
    <row r="17" spans="1:14">
      <c r="A17" s="55"/>
      <c r="B17" s="9" t="s">
        <v>46</v>
      </c>
      <c r="C17" s="9" t="s">
        <v>70</v>
      </c>
      <c r="D17" s="82">
        <v>1936</v>
      </c>
      <c r="E17" s="53" t="s">
        <v>22</v>
      </c>
      <c r="F17" s="37"/>
      <c r="G17" s="37"/>
      <c r="H17" s="83"/>
      <c r="I17" s="18"/>
      <c r="L17" s="2"/>
      <c r="M17" s="83"/>
      <c r="N17" s="2"/>
    </row>
    <row r="18" spans="1:14">
      <c r="A18" s="55"/>
      <c r="B18" s="28" t="s">
        <v>90</v>
      </c>
      <c r="C18" s="28" t="s">
        <v>62</v>
      </c>
      <c r="D18" s="82">
        <v>2002</v>
      </c>
      <c r="E18" s="29" t="s">
        <v>64</v>
      </c>
      <c r="F18" s="37"/>
      <c r="G18" s="37"/>
      <c r="H18" s="83"/>
      <c r="I18" s="18"/>
      <c r="L18" s="2"/>
      <c r="M18" s="83"/>
      <c r="N18" s="2"/>
    </row>
    <row r="19" spans="1:14">
      <c r="A19" s="55"/>
      <c r="B19" s="9"/>
      <c r="C19" s="9"/>
      <c r="D19" s="1"/>
      <c r="E19" s="53"/>
      <c r="F19" s="37"/>
      <c r="G19" s="37"/>
      <c r="H19" s="5"/>
      <c r="I19" s="18"/>
      <c r="L19" s="2"/>
      <c r="M19" s="5"/>
      <c r="N19" s="2"/>
    </row>
    <row r="20" spans="1:14">
      <c r="A20" s="56" t="s">
        <v>25</v>
      </c>
      <c r="B20" s="28" t="s">
        <v>42</v>
      </c>
      <c r="C20" s="28" t="s">
        <v>69</v>
      </c>
      <c r="D20" s="10">
        <v>1998</v>
      </c>
      <c r="E20" s="29" t="s">
        <v>64</v>
      </c>
      <c r="H20" s="2"/>
      <c r="I20" s="5"/>
      <c r="J20" s="2"/>
    </row>
    <row r="21" spans="1:14">
      <c r="A21" s="56"/>
      <c r="B21" s="9" t="s">
        <v>43</v>
      </c>
      <c r="C21" s="9" t="s">
        <v>67</v>
      </c>
      <c r="D21" s="82">
        <v>1970</v>
      </c>
      <c r="E21" s="53" t="s">
        <v>65</v>
      </c>
      <c r="H21" s="2"/>
      <c r="I21" s="69"/>
      <c r="J21" s="2"/>
    </row>
    <row r="22" spans="1:14">
      <c r="A22" s="56"/>
      <c r="B22" s="66" t="s">
        <v>47</v>
      </c>
      <c r="C22" s="66" t="s">
        <v>68</v>
      </c>
      <c r="D22" s="82">
        <v>1974</v>
      </c>
      <c r="E22" s="53" t="s">
        <v>22</v>
      </c>
      <c r="H22" s="2"/>
      <c r="I22" s="83"/>
      <c r="J22" s="2"/>
    </row>
    <row r="23" spans="1:14">
      <c r="A23" s="56"/>
      <c r="B23" s="9" t="s">
        <v>83</v>
      </c>
      <c r="C23" s="9" t="s">
        <v>84</v>
      </c>
      <c r="D23" s="82">
        <v>1975</v>
      </c>
      <c r="E23" s="53" t="s">
        <v>65</v>
      </c>
      <c r="H23" s="2"/>
      <c r="I23" s="83"/>
      <c r="J23" s="2"/>
    </row>
    <row r="24" spans="1:14">
      <c r="A24" s="18"/>
      <c r="B24" s="46"/>
      <c r="C24" s="46"/>
      <c r="D24" s="1"/>
      <c r="E24" s="44"/>
      <c r="H24" s="2"/>
      <c r="I24" s="5"/>
      <c r="J24" s="2"/>
    </row>
    <row r="25" spans="1:14">
      <c r="A25" s="56" t="s">
        <v>27</v>
      </c>
      <c r="B25" s="28" t="s">
        <v>41</v>
      </c>
      <c r="C25" s="28" t="s">
        <v>71</v>
      </c>
      <c r="D25" s="10">
        <v>1998</v>
      </c>
      <c r="E25" s="29" t="s">
        <v>65</v>
      </c>
      <c r="H25" s="2"/>
      <c r="I25" s="5"/>
      <c r="J25" s="2"/>
    </row>
    <row r="26" spans="1:14">
      <c r="B26" s="9" t="s">
        <v>96</v>
      </c>
      <c r="C26" s="9" t="s">
        <v>97</v>
      </c>
      <c r="D26" s="82">
        <v>1972</v>
      </c>
      <c r="E26" s="53" t="s">
        <v>22</v>
      </c>
      <c r="H26" s="2"/>
      <c r="I26" s="5"/>
      <c r="J26" s="2"/>
    </row>
    <row r="27" spans="1:14">
      <c r="B27" s="9" t="s">
        <v>72</v>
      </c>
      <c r="C27" s="9" t="s">
        <v>73</v>
      </c>
      <c r="D27" s="1">
        <v>1968</v>
      </c>
      <c r="E27" s="53" t="s">
        <v>22</v>
      </c>
      <c r="H27" s="2"/>
      <c r="I27" s="5"/>
      <c r="J27" s="2"/>
    </row>
    <row r="28" spans="1:14">
      <c r="A28" s="32"/>
      <c r="B28" s="28" t="s">
        <v>45</v>
      </c>
      <c r="C28" s="28" t="s">
        <v>63</v>
      </c>
      <c r="D28" s="10">
        <v>2000</v>
      </c>
      <c r="E28" s="53" t="s">
        <v>64</v>
      </c>
      <c r="H28" s="2"/>
      <c r="I28" s="5"/>
      <c r="J28" s="2"/>
    </row>
    <row r="29" spans="1:14">
      <c r="A29" s="32"/>
      <c r="B29" s="9" t="s">
        <v>23</v>
      </c>
      <c r="C29" s="9" t="s">
        <v>66</v>
      </c>
      <c r="D29" s="82">
        <v>1987</v>
      </c>
      <c r="E29" s="53" t="s">
        <v>64</v>
      </c>
      <c r="H29" s="2"/>
      <c r="I29" s="78"/>
      <c r="J29" s="2"/>
    </row>
    <row r="30" spans="1:14">
      <c r="A30" s="32"/>
      <c r="B30" s="9"/>
      <c r="C30" s="9"/>
      <c r="D30" s="68"/>
      <c r="E30" s="53"/>
      <c r="H30" s="2"/>
      <c r="I30" s="69"/>
      <c r="J30" s="2"/>
    </row>
    <row r="31" spans="1:14">
      <c r="A31" s="70" t="s">
        <v>54</v>
      </c>
      <c r="B31" s="9" t="s">
        <v>74</v>
      </c>
      <c r="C31" s="9" t="s">
        <v>75</v>
      </c>
      <c r="D31" s="10">
        <v>1948</v>
      </c>
      <c r="E31" s="29" t="s">
        <v>22</v>
      </c>
      <c r="H31" s="2"/>
      <c r="I31" s="69"/>
      <c r="J31" s="2"/>
    </row>
    <row r="32" spans="1:14">
      <c r="B32" s="9"/>
      <c r="C32" s="9"/>
      <c r="D32" s="1"/>
      <c r="E32" s="53"/>
      <c r="H32" s="2"/>
      <c r="I32" s="5"/>
      <c r="J32" s="2"/>
    </row>
    <row r="33" spans="1:10" hidden="1">
      <c r="B33" s="9"/>
      <c r="C33" s="9"/>
      <c r="D33" s="1"/>
      <c r="E33" s="53"/>
      <c r="F33" s="7"/>
      <c r="H33" s="2"/>
      <c r="I33" s="5"/>
      <c r="J33" s="2"/>
    </row>
    <row r="34" spans="1:10">
      <c r="F34" s="1"/>
      <c r="H34" s="2"/>
      <c r="I34" s="5"/>
      <c r="J34" s="2"/>
    </row>
    <row r="35" spans="1:10">
      <c r="A35" s="9" t="s">
        <v>17</v>
      </c>
      <c r="D35" s="5"/>
      <c r="E35" s="2"/>
      <c r="F35" s="1"/>
      <c r="H35" s="2"/>
      <c r="I35" s="5"/>
      <c r="J35" s="2"/>
    </row>
    <row r="36" spans="1:10">
      <c r="A36" s="9" t="s">
        <v>56</v>
      </c>
      <c r="D36" s="69"/>
      <c r="E36" s="2"/>
      <c r="F36" s="68"/>
      <c r="H36" s="2"/>
      <c r="I36" s="69"/>
      <c r="J36" s="2"/>
    </row>
    <row r="37" spans="1:10">
      <c r="A37" s="9" t="s">
        <v>89</v>
      </c>
      <c r="F37" s="1"/>
      <c r="H37" s="2"/>
      <c r="I37" s="5"/>
      <c r="J37" s="2"/>
    </row>
    <row r="38" spans="1:10">
      <c r="A38" s="38" t="s">
        <v>100</v>
      </c>
      <c r="F38" s="2"/>
    </row>
    <row r="39" spans="1:10">
      <c r="A39" s="2"/>
      <c r="F39" s="2"/>
    </row>
    <row r="40" spans="1:10">
      <c r="A40" s="2"/>
      <c r="F40" s="2"/>
    </row>
    <row r="41" spans="1:10">
      <c r="A41" s="2"/>
      <c r="F41" s="2"/>
    </row>
    <row r="42" spans="1:10">
      <c r="A42" s="2"/>
      <c r="F42" s="2"/>
    </row>
    <row r="43" spans="1:10">
      <c r="A43" s="2"/>
      <c r="B43" s="2"/>
      <c r="C43" s="2"/>
      <c r="D43" s="5"/>
      <c r="E43" s="2"/>
      <c r="F43" s="2"/>
    </row>
    <row r="44" spans="1:10">
      <c r="A44" s="2"/>
      <c r="F44" s="2"/>
    </row>
    <row r="45" spans="1:10">
      <c r="A45" s="2"/>
      <c r="F45" s="2"/>
    </row>
    <row r="46" spans="1:10">
      <c r="A46" s="2"/>
      <c r="F46" s="2"/>
    </row>
    <row r="47" spans="1:10">
      <c r="A47" s="2"/>
      <c r="F47" s="2"/>
    </row>
    <row r="48" spans="1:10">
      <c r="A48" s="2"/>
      <c r="F48" s="2"/>
    </row>
    <row r="49" spans="1:6">
      <c r="A49" s="2"/>
      <c r="F49" s="2"/>
    </row>
    <row r="50" spans="1:6">
      <c r="A50" s="2"/>
      <c r="F50" s="2"/>
    </row>
    <row r="51" spans="1:6">
      <c r="A51" s="2"/>
      <c r="B51" s="2"/>
      <c r="C51" s="2"/>
      <c r="D51" s="5"/>
      <c r="E51" s="2"/>
      <c r="F51" s="2"/>
    </row>
    <row r="52" spans="1:6">
      <c r="A52" s="2"/>
      <c r="F52" s="2"/>
    </row>
    <row r="53" spans="1:6">
      <c r="A53" s="2"/>
      <c r="F53" s="2"/>
    </row>
    <row r="54" spans="1:6">
      <c r="A54" s="2"/>
      <c r="F54" s="2"/>
    </row>
    <row r="55" spans="1:6">
      <c r="A55" s="2"/>
      <c r="F55" s="2"/>
    </row>
    <row r="56" spans="1:6">
      <c r="A56" s="2"/>
      <c r="F56" s="2"/>
    </row>
    <row r="57" spans="1:6">
      <c r="A57" s="2"/>
      <c r="F57" s="2"/>
    </row>
    <row r="58" spans="1:6">
      <c r="A58" s="2"/>
      <c r="B58" s="2"/>
      <c r="C58" s="2"/>
      <c r="D58" s="5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F69" s="2"/>
    </row>
    <row r="70" spans="1:6">
      <c r="F70" s="2"/>
    </row>
    <row r="71" spans="1:6">
      <c r="F71" s="2"/>
    </row>
    <row r="72" spans="1:6">
      <c r="F72" s="2"/>
    </row>
    <row r="73" spans="1:6">
      <c r="F73" s="2"/>
    </row>
  </sheetData>
  <mergeCells count="2">
    <mergeCell ref="B7:C7"/>
    <mergeCell ref="A2:E2"/>
  </mergeCells>
  <phoneticPr fontId="0" type="noConversion"/>
  <pageMargins left="0.75" right="0.75" top="1" bottom="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6</vt:i4>
      </vt:variant>
    </vt:vector>
  </HeadingPairs>
  <TitlesOfParts>
    <vt:vector size="10" baseType="lpstr">
      <vt:lpstr>Standard</vt:lpstr>
      <vt:lpstr>Turniir</vt:lpstr>
      <vt:lpstr>Lamades</vt:lpstr>
      <vt:lpstr>1 lask</vt:lpstr>
      <vt:lpstr>Standard!midaon</vt:lpstr>
      <vt:lpstr>Lamades!nidaon</vt:lpstr>
      <vt:lpstr>'1 lask'!Prindiala</vt:lpstr>
      <vt:lpstr>Lamades!Prindiala</vt:lpstr>
      <vt:lpstr>Turniir!Saaremaa</vt:lpstr>
      <vt:lpstr>'1 lask'!sssss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Saaremaa Sügis '97</dc:title>
  <dc:creator>Rene' Kivi</dc:creator>
  <cp:lastModifiedBy>Tiit Malõh</cp:lastModifiedBy>
  <cp:lastPrinted>2017-10-01T10:33:41Z</cp:lastPrinted>
  <dcterms:created xsi:type="dcterms:W3CDTF">1998-05-08T09:16:06Z</dcterms:created>
  <dcterms:modified xsi:type="dcterms:W3CDTF">2017-10-01T21:01:19Z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-376773171</vt:i4>
  </property>
  <property fmtid="{D5CDD505-2E9C-101B-9397-08002B2CF9AE}" pid="3" name="_EmailSubject">
    <vt:lpwstr>SS 06</vt:lpwstr>
  </property>
  <property fmtid="{D5CDD505-2E9C-101B-9397-08002B2CF9AE}" pid="4" name="_AuthorEmail">
    <vt:lpwstr>renza@tt.ee</vt:lpwstr>
  </property>
  <property fmtid="{D5CDD505-2E9C-101B-9397-08002B2CF9AE}" pid="5" name="_AuthorEmailDisplayName">
    <vt:lpwstr>Rene' Kivi</vt:lpwstr>
  </property>
  <property fmtid="{D5CDD505-2E9C-101B-9397-08002B2CF9AE}" pid="6" name="_ReviewingToolsShownOnce">
    <vt:lpwstr/>
  </property>
</Properties>
</file>